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er\Desktop\Ready-to-use templates\"/>
    </mc:Choice>
  </mc:AlternateContent>
  <xr:revisionPtr revIDLastSave="0" documentId="13_ncr:1_{DD64BF8A-8EDB-4928-9A9E-FF1C12A6D6E5}" xr6:coauthVersionLast="47" xr6:coauthVersionMax="47" xr10:uidLastSave="{00000000-0000-0000-0000-000000000000}"/>
  <bookViews>
    <workbookView xWindow="-108" yWindow="-108" windowWidth="23256" windowHeight="12456" xr2:uid="{00000000-000D-0000-FFFF-FFFF00000000}"/>
  </bookViews>
  <sheets>
    <sheet name="Start" sheetId="2" r:id="rId1"/>
    <sheet name="Personal Monthly Budge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7" i="1" l="1"/>
  <c r="H4" i="1"/>
  <c r="E20" i="1"/>
  <c r="E32" i="1"/>
  <c r="E30" i="1"/>
  <c r="E31" i="1"/>
  <c r="E33" i="1"/>
  <c r="E16" i="1"/>
  <c r="E17" i="1"/>
  <c r="E18" i="1"/>
  <c r="E19" i="1"/>
  <c r="C12" i="1"/>
  <c r="C7" i="1"/>
  <c r="J75" i="1"/>
  <c r="H6" i="1" s="1"/>
  <c r="J73" i="1"/>
  <c r="J65" i="1"/>
  <c r="J66" i="1"/>
  <c r="J56" i="1"/>
  <c r="J57" i="1"/>
  <c r="J58" i="1"/>
  <c r="J49" i="1"/>
  <c r="J50" i="1"/>
  <c r="J51" i="1"/>
  <c r="J41" i="1"/>
  <c r="J42" i="1"/>
  <c r="J43" i="1"/>
  <c r="J44" i="1"/>
  <c r="J30" i="1"/>
  <c r="J31" i="1"/>
  <c r="J32" i="1"/>
  <c r="J33" i="1"/>
  <c r="J16" i="1"/>
  <c r="J17" i="1"/>
  <c r="J18" i="1"/>
  <c r="J19" i="1"/>
  <c r="J20" i="1"/>
  <c r="E65" i="1"/>
  <c r="E66" i="1"/>
  <c r="E67" i="1"/>
  <c r="E68" i="1"/>
  <c r="E69" i="1"/>
  <c r="E70" i="1"/>
  <c r="E56" i="1"/>
  <c r="E57" i="1"/>
  <c r="E58" i="1"/>
  <c r="E49" i="1"/>
  <c r="E50" i="1"/>
  <c r="E51" i="1"/>
  <c r="E41" i="1"/>
  <c r="E42" i="1"/>
  <c r="E43" i="1"/>
  <c r="E44" i="1"/>
  <c r="E26" i="1" l="1"/>
  <c r="E52" i="1"/>
  <c r="J77" i="1"/>
  <c r="H8" i="1"/>
  <c r="E37" i="1"/>
  <c r="J69" i="1"/>
  <c r="J52" i="1"/>
  <c r="J36" i="1"/>
  <c r="E45" i="1"/>
  <c r="E61" i="1"/>
  <c r="J25" i="1"/>
  <c r="J59" i="1"/>
  <c r="J45" i="1"/>
  <c r="E72"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<sst xmlns="http://schemas.openxmlformats.org/spreadsheetml/2006/main" count="141" uniqueCount="77">
  <si>
    <t>Income 1</t>
  </si>
  <si>
    <t>Extra income</t>
  </si>
  <si>
    <t>Total monthly income</t>
  </si>
  <si>
    <t>Difference</t>
  </si>
  <si>
    <t>Gas</t>
  </si>
  <si>
    <t>Other</t>
  </si>
  <si>
    <t>Insurance</t>
  </si>
  <si>
    <t>Groceries</t>
  </si>
  <si>
    <t>Hair/nails</t>
  </si>
  <si>
    <t>Clothing</t>
  </si>
  <si>
    <t>Health club</t>
  </si>
  <si>
    <t>Organization dues or fees</t>
  </si>
  <si>
    <t>Subtotal</t>
  </si>
  <si>
    <t>Housing</t>
  </si>
  <si>
    <t>Entertainment</t>
  </si>
  <si>
    <t>Transportation</t>
  </si>
  <si>
    <r>
      <t xml:space="preserve">Difference
</t>
    </r>
    <r>
      <rPr>
        <sz val="14"/>
        <color theme="1" tint="0.24994659260841701"/>
        <rFont val="Calibri"/>
        <family val="2"/>
        <scheme val="minor"/>
      </rPr>
      <t>(Actual minus projected)</t>
    </r>
  </si>
  <si>
    <t>Projected monthly income</t>
  </si>
  <si>
    <t>Actual monthly income</t>
  </si>
  <si>
    <r>
      <t xml:space="preserve">Actual balance
</t>
    </r>
    <r>
      <rPr>
        <sz val="14"/>
        <color theme="1" tint="0.24994659260841701"/>
        <rFont val="Calibri"/>
        <family val="2"/>
        <scheme val="minor"/>
      </rPr>
      <t>(Actual income minus expenses)</t>
    </r>
  </si>
  <si>
    <t>Projected
cost</t>
  </si>
  <si>
    <t>Actual 
cost</t>
  </si>
  <si>
    <t>Projected 
cost</t>
  </si>
  <si>
    <t>Total projected cost</t>
  </si>
  <si>
    <t>Total actual cost</t>
  </si>
  <si>
    <t>Total difference</t>
  </si>
  <si>
    <r>
      <t xml:space="preserve">Projected balance
</t>
    </r>
    <r>
      <rPr>
        <sz val="14"/>
        <color theme="1"/>
        <rFont val="Calibri"/>
        <family val="2"/>
        <scheme val="minor"/>
      </rPr>
      <t>(Projected income minus expenses)</t>
    </r>
  </si>
  <si>
    <t>Category</t>
  </si>
  <si>
    <t>Rent or Accommodation</t>
  </si>
  <si>
    <t>Coworking Space Fees</t>
  </si>
  <si>
    <t>Utilities</t>
  </si>
  <si>
    <t>Phone/Internet</t>
  </si>
  <si>
    <t>Flights or Long-Distance Travel</t>
  </si>
  <si>
    <t>Local Transport</t>
  </si>
  <si>
    <t>Vehicle Rentals or Leasing</t>
  </si>
  <si>
    <t>Food &amp; Dining</t>
  </si>
  <si>
    <t>Eating Out</t>
  </si>
  <si>
    <t>Meal Subscriptions</t>
  </si>
  <si>
    <t>Travel &amp; Adventure</t>
  </si>
  <si>
    <t>Leisure Activities</t>
  </si>
  <si>
    <t>Travel Insurance</t>
  </si>
  <si>
    <t>Work-Related Expenses</t>
  </si>
  <si>
    <t>Equipment and Office Supplies</t>
  </si>
  <si>
    <t>Software Subscriptions</t>
  </si>
  <si>
    <t>Internet &amp; Data</t>
  </si>
  <si>
    <t>Health &amp; Wellness</t>
  </si>
  <si>
    <t>Health Insurance</t>
  </si>
  <si>
    <t>Medical Expenses</t>
  </si>
  <si>
    <t>Gym or Wellness Memberships</t>
  </si>
  <si>
    <t>Financial Obligations</t>
  </si>
  <si>
    <t>Debt Payments</t>
  </si>
  <si>
    <t>Savings &amp; Investments</t>
  </si>
  <si>
    <t>Currency Exchange Fees</t>
  </si>
  <si>
    <t>Miscellaneous</t>
  </si>
  <si>
    <t>Visas and Travel Documents</t>
  </si>
  <si>
    <t>Laundry</t>
  </si>
  <si>
    <t>Tips and Gratuities</t>
  </si>
  <si>
    <t>Visa &amp; Legal Fees</t>
  </si>
  <si>
    <t>Visa Applications/Renewals</t>
  </si>
  <si>
    <t>Legal Services</t>
  </si>
  <si>
    <t>Immigration Services</t>
  </si>
  <si>
    <t>Subscriptions &amp; Entertainment</t>
  </si>
  <si>
    <t>Streaming Services</t>
  </si>
  <si>
    <t>Digital News &amp; Magazine Subscriptions</t>
  </si>
  <si>
    <t>Online Courses or Learning Resources</t>
  </si>
  <si>
    <t>Personal Care &amp; Hygiene</t>
  </si>
  <si>
    <t>Toiletries</t>
  </si>
  <si>
    <t>Health &amp; Wellness Apps</t>
  </si>
  <si>
    <t>Emergency &amp; Contingency Fund</t>
  </si>
  <si>
    <t>Unexpected Travel Costs</t>
  </si>
  <si>
    <t>Medical Emergencies</t>
  </si>
  <si>
    <t>Lost or Stolen Items</t>
  </si>
  <si>
    <t>Personal Monthly Budget</t>
  </si>
  <si>
    <t>About this Template</t>
  </si>
  <si>
    <t>Use this Personal Monthly Budget Worksheet to track both your projected and actual monthly income alongside projected and actual expenses. The sheet helps you maintain financial awareness by categorizing your expenses and automatically calculating your balance. You can monitor the differences between your planned and real expenses to make more informed financial decisions.</t>
  </si>
  <si>
    <t>Instructions</t>
  </si>
  <si>
    <r>
      <rPr>
        <b/>
        <sz val="12"/>
        <color theme="1" tint="0.24994659260841701"/>
        <rFont val="Calibri"/>
        <family val="2"/>
        <scheme val="minor"/>
      </rPr>
      <t>Income Section:</t>
    </r>
    <r>
      <rPr>
        <sz val="12"/>
        <color theme="1" tint="0.24994659260841701"/>
        <rFont val="Calibri"/>
        <family val="2"/>
        <scheme val="minor"/>
      </rPr>
      <t xml:space="preserve"> Enter your projected income for the month and any additional sources of income. Update the actual income once received.
</t>
    </r>
    <r>
      <rPr>
        <b/>
        <sz val="12"/>
        <color theme="1" tint="0.24994659260841701"/>
        <rFont val="Calibri"/>
        <family val="2"/>
        <scheme val="minor"/>
      </rPr>
      <t xml:space="preserve">Expense Categories: </t>
    </r>
    <r>
      <rPr>
        <sz val="12"/>
        <color theme="1" tint="0.24994659260841701"/>
        <rFont val="Calibri"/>
        <family val="2"/>
        <scheme val="minor"/>
      </rPr>
      <t xml:space="preserve">Enter your projected costs in various categories (housing, transportation, food, etc.). Record the actual amounts spent in the appropriate columns.
</t>
    </r>
    <r>
      <rPr>
        <b/>
        <sz val="12"/>
        <color theme="1" tint="0.24994659260841701"/>
        <rFont val="Calibri"/>
        <family val="2"/>
        <scheme val="minor"/>
      </rPr>
      <t>Balance Calculation:</t>
    </r>
    <r>
      <rPr>
        <sz val="12"/>
        <color theme="1" tint="0.24994659260841701"/>
        <rFont val="Calibri"/>
        <family val="2"/>
        <scheme val="minor"/>
      </rPr>
      <t xml:space="preserve"> The template auto-calculates:
Projected balance (income minus expenses)
Actual balance (actual income minus expenses)
Difference (actual minus projected)
</t>
    </r>
    <r>
      <rPr>
        <b/>
        <sz val="12"/>
        <color theme="1" tint="0.24994659260841701"/>
        <rFont val="Calibri"/>
        <family val="2"/>
        <scheme val="minor"/>
      </rPr>
      <t xml:space="preserve">Adjustments: </t>
    </r>
    <r>
      <rPr>
        <sz val="12"/>
        <color theme="1" tint="0.24994659260841701"/>
        <rFont val="Calibri"/>
        <family val="2"/>
        <scheme val="minor"/>
      </rPr>
      <t>Track differences between projected and actual amounts to better budget for future months.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</si>
</sst>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164" formatCode="&quot;$&quot;#,##0.00"/>
    <numFmt numFmtId="165" formatCode="[&lt;=9999999]###\-####;\(###\)\ ###\-####"/>
  </numFmts>
  <fonts count="34" x14ac:knownFonts="1">
    <font>
      <sz val="10"/>
      <color theme="1" tint="0.24994659260841701"/>
      <name val="Calibri"/>
      <family val="2"/>
      <scheme val="minor"/>
    </font>
    <font>
      <sz val="11"/>
      <color theme="1"/>
      <name val="Calibri"/>
      <family val="2"/>
      <scheme val="minor"/>
    </font>
    <font>
      <sz val="10"/>
      <color theme="1" tint="0.24994659260841701"/>
      <name val="Calibri"/>
      <family val="2"/>
      <scheme val="major"/>
    </font>
    <font>
      <b/>
      <sz val="10"/>
      <color theme="1" tint="0.24994659260841701"/>
      <name val="Calibri"/>
      <family val="2"/>
      <scheme val="major"/>
    </font>
    <font>
      <sz val="22"/>
      <color theme="3" tint="0.24994659260841701"/>
      <name val="Calibri"/>
      <family val="2"/>
      <scheme val="major"/>
    </font>
    <font>
      <sz val="11"/>
      <color theme="0"/>
      <name val="Calibri"/>
      <family val="2"/>
      <scheme val="minor"/>
    </font>
    <font>
      <sz val="10"/>
      <color theme="0"/>
      <name val="Calibri"/>
      <family val="2"/>
      <scheme val="minor"/>
    </font>
    <font>
      <sz val="11"/>
      <color theme="4" tint="-0.499984740745262"/>
      <name val="Calibri"/>
      <family val="2"/>
      <scheme val="minor"/>
    </font>
    <font>
      <sz val="12"/>
      <color theme="1" tint="0.24994659260841701"/>
      <name val="Calibri"/>
      <family val="2"/>
      <scheme val="minor"/>
    </font>
    <font>
      <b/>
      <sz val="14"/>
      <color theme="1" tint="0.34998626667073579"/>
      <name val="Calibri"/>
      <family val="2"/>
      <scheme val="minor"/>
    </font>
    <font>
      <sz val="12"/>
      <color theme="1" tint="0.34998626667073579"/>
      <name val="Calibri"/>
      <family val="2"/>
      <scheme val="minor"/>
    </font>
    <font>
      <b/>
      <sz val="12"/>
      <color theme="1" tint="0.34998626667073579"/>
      <name val="Calibri"/>
      <family val="2"/>
      <scheme val="minor"/>
    </font>
    <font>
      <b/>
      <sz val="12"/>
      <color theme="1" tint="0.24994659260841701"/>
      <name val="Calibri"/>
      <family val="2"/>
      <scheme val="minor"/>
    </font>
    <font>
      <b/>
      <sz val="14"/>
      <color theme="8"/>
      <name val="Calibri"/>
      <family val="2"/>
      <scheme val="minor"/>
    </font>
    <font>
      <sz val="14"/>
      <color theme="1" tint="0.24994659260841701"/>
      <name val="Calibri"/>
      <family val="2"/>
      <scheme val="minor"/>
    </font>
    <font>
      <sz val="12"/>
      <name val="Calibri"/>
      <family val="2"/>
      <scheme val="minor"/>
    </font>
    <font>
      <b/>
      <sz val="20"/>
      <color theme="8"/>
      <name val="Calibri"/>
      <family val="2"/>
      <scheme val="major"/>
    </font>
    <font>
      <sz val="10"/>
      <color theme="8"/>
      <name val="Calibri"/>
      <family val="2"/>
      <scheme val="major"/>
    </font>
    <font>
      <sz val="12"/>
      <color theme="1"/>
      <name val="Calibri"/>
      <family val="2"/>
      <scheme val="minor"/>
    </font>
    <font>
      <sz val="22"/>
      <color theme="3" tint="0.24994659260841701"/>
      <name val="Calibri"/>
      <family val="2"/>
      <scheme val="minor"/>
    </font>
    <font>
      <b/>
      <sz val="14"/>
      <color theme="1" tint="0.24994659260841701"/>
      <name val="Calibri"/>
      <family val="2"/>
      <scheme val="minor"/>
    </font>
    <font>
      <b/>
      <sz val="10"/>
      <color theme="1" tint="0.24994659260841701"/>
      <name val="Calibri"/>
      <family val="2"/>
      <scheme val="minor"/>
    </font>
    <font>
      <b/>
      <sz val="12"/>
      <name val="Calibri"/>
      <family val="2"/>
      <scheme val="minor"/>
    </font>
    <font>
      <b/>
      <sz val="20"/>
      <color theme="1" tint="0.34998626667073579"/>
      <name val="Calibri"/>
      <family val="2"/>
      <scheme val="major"/>
    </font>
    <font>
      <sz val="10"/>
      <color theme="0"/>
      <name val="Calibri"/>
      <family val="2"/>
      <scheme val="major"/>
    </font>
    <font>
      <sz val="12"/>
      <color theme="1" tint="0.24994659260841701"/>
      <name val="Calibri"/>
      <family val="2"/>
      <scheme val="major"/>
    </font>
    <font>
      <b/>
      <sz val="40"/>
      <color theme="4"/>
      <name val="Calibri"/>
      <family val="2"/>
      <scheme val="major"/>
    </font>
    <font>
      <b/>
      <sz val="20"/>
      <color theme="4"/>
      <name val="Calibri"/>
      <family val="2"/>
      <scheme val="major"/>
    </font>
    <font>
      <sz val="14"/>
      <color theme="4"/>
      <name val="Calibri"/>
      <family val="2"/>
      <scheme val="major"/>
    </font>
    <font>
      <b/>
      <sz val="14"/>
      <color theme="1"/>
      <name val="Calibri"/>
      <family val="2"/>
      <scheme val="minor"/>
    </font>
    <font>
      <sz val="14"/>
      <color theme="1"/>
      <name val="Calibri"/>
      <family val="2"/>
      <scheme val="minor"/>
    </font>
    <font>
      <sz val="12"/>
      <color theme="1" tint="0.34998626667073579"/>
      <name val="Calibri"/>
      <scheme val="minor"/>
    </font>
    <font>
      <b/>
      <sz val="55"/>
      <color theme="0"/>
      <name val="Calibri"/>
      <family val="2"/>
      <scheme val="major"/>
    </font>
    <font>
      <sz val="16"/>
      <color theme="1" tint="0.2499465926084170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59996337778862885"/>
        <bgColor indexed="64"/>
      </patternFill>
    </fill>
    <fill>
      <patternFill patternType="solid">
        <fgColor theme="8" tint="0.3999450666829432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249977111117893"/>
        <bgColor indexed="64"/>
      </patternFill>
    </fill>
  </fills>
  <borders count="14">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3743705557422"/>
      </bottom>
      <diagonal/>
    </border>
    <border>
      <left style="thin">
        <color theme="0" tint="-0.14996795556505021"/>
      </left>
      <right/>
      <top/>
      <bottom style="thin">
        <color theme="0" tint="-0.14993743705557422"/>
      </bottom>
      <diagonal/>
    </border>
    <border>
      <left/>
      <right style="thin">
        <color theme="0" tint="-0.499984740745262"/>
      </right>
      <top/>
      <bottom style="thin">
        <color theme="8"/>
      </bottom>
      <diagonal/>
    </border>
    <border>
      <left style="thin">
        <color theme="0" tint="-0.499984740745262"/>
      </left>
      <right/>
      <top/>
      <bottom style="thin">
        <color theme="8"/>
      </bottom>
      <diagonal/>
    </border>
    <border>
      <left/>
      <right style="thin">
        <color theme="0" tint="-0.14990691854609822"/>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s>
  <cellStyleXfs count="6">
    <xf numFmtId="0" fontId="0" fillId="0" borderId="0"/>
    <xf numFmtId="0" fontId="4" fillId="0" borderId="1" applyNumberFormat="0" applyFill="0" applyAlignment="0" applyProtection="0"/>
    <xf numFmtId="0" fontId="2" fillId="0" borderId="2" applyNumberFormat="0" applyFill="0" applyBorder="0" applyAlignment="0" applyProtection="0"/>
    <xf numFmtId="0" fontId="3" fillId="0" borderId="3" applyNumberFormat="0" applyFill="0" applyBorder="0" applyAlignment="0" applyProtection="0"/>
    <xf numFmtId="165" fontId="7" fillId="0" borderId="0" applyFont="0" applyFill="0" applyBorder="0" applyAlignment="0" applyProtection="0"/>
    <xf numFmtId="14" fontId="7" fillId="0" borderId="0" applyFont="0" applyFill="0" applyBorder="0" applyAlignment="0" applyProtection="0"/>
  </cellStyleXfs>
  <cellXfs count="91">
    <xf numFmtId="0" fontId="0" fillId="0" borderId="0" xfId="0"/>
    <xf numFmtId="0" fontId="1" fillId="0" borderId="0" xfId="0" applyFont="1"/>
    <xf numFmtId="0" fontId="2" fillId="0" borderId="0" xfId="0" applyFont="1"/>
    <xf numFmtId="0" fontId="5" fillId="0" borderId="0" xfId="0" applyFont="1"/>
    <xf numFmtId="0" fontId="6" fillId="0" borderId="0" xfId="0" applyFont="1"/>
    <xf numFmtId="0" fontId="8" fillId="0" borderId="0" xfId="0" applyFont="1"/>
    <xf numFmtId="0" fontId="5" fillId="0" borderId="0" xfId="0" applyFont="1" applyAlignment="1">
      <alignment wrapText="1"/>
    </xf>
    <xf numFmtId="0" fontId="8" fillId="0" borderId="0" xfId="0" applyFont="1" applyAlignment="1">
      <alignment vertical="center" wrapText="1"/>
    </xf>
    <xf numFmtId="0" fontId="9" fillId="0" borderId="0" xfId="0" applyFont="1" applyAlignment="1">
      <alignment wrapText="1"/>
    </xf>
    <xf numFmtId="0" fontId="16" fillId="0" borderId="0" xfId="0" applyFont="1" applyAlignment="1">
      <alignment horizontal="left" vertical="center" indent="1"/>
    </xf>
    <xf numFmtId="0" fontId="17" fillId="0" borderId="0" xfId="0" applyFont="1" applyAlignment="1">
      <alignment horizontal="left" vertical="center" indent="1"/>
    </xf>
    <xf numFmtId="0" fontId="19" fillId="2" borderId="0" xfId="1" applyFont="1" applyFill="1" applyBorder="1"/>
    <xf numFmtId="0" fontId="0" fillId="0" borderId="0" xfId="2" applyFont="1" applyBorder="1" applyAlignment="1">
      <alignment vertical="center" wrapText="1"/>
    </xf>
    <xf numFmtId="0" fontId="10" fillId="2" borderId="8" xfId="2" applyFont="1" applyFill="1" applyBorder="1" applyAlignment="1">
      <alignment horizontal="left" vertical="center" indent="1"/>
    </xf>
    <xf numFmtId="8" fontId="10" fillId="2" borderId="9" xfId="0" applyNumberFormat="1" applyFont="1" applyFill="1" applyBorder="1" applyAlignment="1">
      <alignment horizontal="center" vertical="center"/>
    </xf>
    <xf numFmtId="0" fontId="0" fillId="0" borderId="0" xfId="2" applyFont="1" applyBorder="1" applyAlignment="1">
      <alignment vertical="center"/>
    </xf>
    <xf numFmtId="0" fontId="10" fillId="2" borderId="6" xfId="2" applyFont="1" applyFill="1" applyBorder="1" applyAlignment="1">
      <alignment horizontal="left" vertical="center" indent="1"/>
    </xf>
    <xf numFmtId="8" fontId="10" fillId="2" borderId="7" xfId="0" applyNumberFormat="1" applyFont="1" applyFill="1" applyBorder="1" applyAlignment="1">
      <alignment horizontal="center" vertical="center"/>
    </xf>
    <xf numFmtId="0" fontId="9" fillId="3" borderId="12" xfId="2" applyFont="1" applyFill="1" applyBorder="1" applyAlignment="1">
      <alignment horizontal="left" vertical="center" indent="1"/>
    </xf>
    <xf numFmtId="8" fontId="11" fillId="3" borderId="13" xfId="0" applyNumberFormat="1" applyFont="1" applyFill="1" applyBorder="1" applyAlignment="1">
      <alignment horizontal="center" vertical="center"/>
    </xf>
    <xf numFmtId="0" fontId="0" fillId="0" borderId="0" xfId="2" applyFont="1" applyBorder="1" applyAlignment="1">
      <alignment horizontal="left" vertical="center"/>
    </xf>
    <xf numFmtId="0" fontId="10" fillId="2" borderId="4" xfId="2" applyFont="1" applyFill="1" applyBorder="1" applyAlignment="1">
      <alignment horizontal="left" vertical="center" indent="1"/>
    </xf>
    <xf numFmtId="8" fontId="10" fillId="2" borderId="5" xfId="0" applyNumberFormat="1" applyFont="1" applyFill="1" applyBorder="1" applyAlignment="1">
      <alignment horizontal="center" vertical="center"/>
    </xf>
    <xf numFmtId="8" fontId="21" fillId="0" borderId="0" xfId="0" applyNumberFormat="1" applyFont="1" applyAlignment="1">
      <alignment vertical="center"/>
    </xf>
    <xf numFmtId="0" fontId="15" fillId="2" borderId="0" xfId="2" applyFont="1" applyFill="1" applyBorder="1" applyAlignment="1">
      <alignment vertical="center"/>
    </xf>
    <xf numFmtId="8" fontId="22" fillId="2" borderId="0" xfId="0" applyNumberFormat="1" applyFont="1" applyFill="1" applyAlignment="1">
      <alignment vertical="center"/>
    </xf>
    <xf numFmtId="0" fontId="0" fillId="0" borderId="0" xfId="0" applyAlignment="1">
      <alignment horizontal="center"/>
    </xf>
    <xf numFmtId="0" fontId="23" fillId="0" borderId="0" xfId="0" applyFont="1"/>
    <xf numFmtId="0" fontId="24" fillId="0" borderId="0" xfId="0" applyFont="1"/>
    <xf numFmtId="0" fontId="0" fillId="0" borderId="0" xfId="0" applyAlignment="1">
      <alignment vertical="center"/>
    </xf>
    <xf numFmtId="0" fontId="26" fillId="0" borderId="0" xfId="2" applyFont="1" applyFill="1" applyBorder="1" applyAlignment="1">
      <alignment horizontal="left" vertical="center" indent="11"/>
    </xf>
    <xf numFmtId="0" fontId="27" fillId="0" borderId="0" xfId="0" applyFont="1" applyAlignment="1">
      <alignment horizontal="left" vertical="center" indent="1"/>
    </xf>
    <xf numFmtId="0" fontId="27" fillId="2" borderId="0" xfId="2" applyFont="1" applyFill="1" applyBorder="1" applyAlignment="1">
      <alignment horizontal="left" vertical="center" indent="1"/>
    </xf>
    <xf numFmtId="0" fontId="9" fillId="0" borderId="0" xfId="0" applyFont="1" applyAlignment="1">
      <alignment horizontal="center" vertical="center" wrapText="1"/>
    </xf>
    <xf numFmtId="0" fontId="9" fillId="0" borderId="0" xfId="0" applyFont="1" applyAlignment="1">
      <alignment horizontal="center" vertical="center"/>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10" fillId="0" borderId="0" xfId="0" applyFont="1" applyAlignment="1">
      <alignment horizontal="left" vertical="center" indent="1"/>
    </xf>
    <xf numFmtId="164" fontId="10" fillId="0" borderId="0" xfId="0" applyNumberFormat="1" applyFont="1" applyAlignment="1">
      <alignment horizontal="center" vertical="center"/>
    </xf>
    <xf numFmtId="0" fontId="10" fillId="2" borderId="0" xfId="0" applyFont="1" applyFill="1" applyAlignment="1">
      <alignment horizontal="left" vertical="center" indent="1"/>
    </xf>
    <xf numFmtId="164" fontId="10" fillId="2" borderId="0" xfId="0" applyNumberFormat="1" applyFont="1" applyFill="1" applyAlignment="1">
      <alignment horizontal="center" vertical="center"/>
    </xf>
    <xf numFmtId="0" fontId="9" fillId="3" borderId="0" xfId="0" applyFont="1" applyFill="1" applyAlignment="1">
      <alignment horizontal="left" vertical="center" indent="1"/>
    </xf>
    <xf numFmtId="164" fontId="18" fillId="3" borderId="0" xfId="0" applyNumberFormat="1" applyFont="1" applyFill="1" applyAlignment="1">
      <alignment horizontal="center" vertical="center"/>
    </xf>
    <xf numFmtId="164" fontId="11" fillId="3" borderId="0" xfId="0" applyNumberFormat="1" applyFont="1" applyFill="1" applyAlignment="1">
      <alignment horizontal="center" vertical="center"/>
    </xf>
    <xf numFmtId="0" fontId="9" fillId="0" borderId="0" xfId="0" applyFont="1" applyAlignment="1">
      <alignment horizontal="left" vertical="center" indent="1"/>
    </xf>
    <xf numFmtId="164" fontId="15" fillId="0" borderId="0" xfId="0" applyNumberFormat="1" applyFont="1" applyAlignment="1">
      <alignment horizontal="center" vertical="center"/>
    </xf>
    <xf numFmtId="0" fontId="8" fillId="0" borderId="0" xfId="0" applyFont="1" applyAlignment="1">
      <alignment horizontal="center"/>
    </xf>
    <xf numFmtId="0" fontId="13" fillId="2" borderId="0" xfId="0" applyFont="1" applyFill="1" applyAlignment="1">
      <alignment horizontal="left" vertical="center" indent="1"/>
    </xf>
    <xf numFmtId="164" fontId="8" fillId="2" borderId="0" xfId="0" applyNumberFormat="1" applyFont="1" applyFill="1" applyAlignment="1">
      <alignment horizontal="center" vertical="center"/>
    </xf>
    <xf numFmtId="0" fontId="25" fillId="0" borderId="0" xfId="0" applyFont="1"/>
    <xf numFmtId="164" fontId="8" fillId="3" borderId="0" xfId="0" applyNumberFormat="1" applyFont="1" applyFill="1" applyAlignment="1">
      <alignment horizontal="center" vertical="center"/>
    </xf>
    <xf numFmtId="164" fontId="8" fillId="2" borderId="0" xfId="0" applyNumberFormat="1" applyFont="1" applyFill="1" applyAlignment="1">
      <alignment horizontal="left" vertical="center" indent="1"/>
    </xf>
    <xf numFmtId="0" fontId="13" fillId="2" borderId="0" xfId="0" applyFont="1" applyFill="1" applyAlignment="1">
      <alignment vertical="center"/>
    </xf>
    <xf numFmtId="164" fontId="8" fillId="2" borderId="0" xfId="0" applyNumberFormat="1" applyFont="1" applyFill="1" applyAlignment="1">
      <alignment vertical="center"/>
    </xf>
    <xf numFmtId="164" fontId="10" fillId="3" borderId="0" xfId="0" applyNumberFormat="1" applyFont="1" applyFill="1" applyAlignment="1">
      <alignment horizontal="center" vertical="center"/>
    </xf>
    <xf numFmtId="0" fontId="11" fillId="2" borderId="0" xfId="0" applyFont="1" applyFill="1" applyAlignment="1">
      <alignment horizontal="left" vertical="center" indent="1"/>
    </xf>
    <xf numFmtId="164" fontId="10" fillId="2" borderId="0" xfId="0" applyNumberFormat="1" applyFont="1" applyFill="1" applyAlignment="1">
      <alignment horizontal="left" vertical="center"/>
    </xf>
    <xf numFmtId="0" fontId="12" fillId="2" borderId="0" xfId="0" applyFont="1" applyFill="1" applyAlignment="1">
      <alignment horizontal="left" vertical="center" indent="1"/>
    </xf>
    <xf numFmtId="0" fontId="12" fillId="0" borderId="0" xfId="0" applyFont="1" applyAlignment="1">
      <alignment vertical="center"/>
    </xf>
    <xf numFmtId="164" fontId="8" fillId="0" borderId="0" xfId="0" applyNumberFormat="1" applyFont="1" applyAlignment="1">
      <alignment vertical="center"/>
    </xf>
    <xf numFmtId="164" fontId="9" fillId="3" borderId="0" xfId="0" applyNumberFormat="1" applyFont="1" applyFill="1" applyAlignment="1">
      <alignment horizontal="center" vertical="center"/>
    </xf>
    <xf numFmtId="164" fontId="13" fillId="2" borderId="0" xfId="0" applyNumberFormat="1" applyFont="1" applyFill="1" applyAlignment="1">
      <alignment vertical="center"/>
    </xf>
    <xf numFmtId="0" fontId="12" fillId="2" borderId="0" xfId="0" applyFont="1" applyFill="1" applyAlignment="1">
      <alignment vertical="center"/>
    </xf>
    <xf numFmtId="0" fontId="9" fillId="0" borderId="0" xfId="0" applyFont="1" applyAlignment="1">
      <alignment horizontal="left" vertical="center" wrapText="1" indent="1"/>
    </xf>
    <xf numFmtId="0" fontId="31" fillId="0" borderId="0" xfId="0" applyFont="1"/>
    <xf numFmtId="0" fontId="26" fillId="10" borderId="0" xfId="0" applyFont="1" applyFill="1" applyAlignment="1">
      <alignment vertical="center"/>
    </xf>
    <xf numFmtId="0" fontId="32" fillId="10" borderId="0" xfId="0" applyFont="1" applyFill="1" applyAlignment="1">
      <alignment horizontal="center" vertical="center"/>
    </xf>
    <xf numFmtId="0" fontId="27" fillId="0" borderId="0" xfId="0" applyFont="1" applyAlignment="1">
      <alignment horizontal="left" vertical="center" indent="1"/>
    </xf>
    <xf numFmtId="0" fontId="16" fillId="0" borderId="0" xfId="0" applyFont="1" applyAlignment="1">
      <alignment horizontal="left" vertical="center" indent="1"/>
    </xf>
    <xf numFmtId="0" fontId="27" fillId="2" borderId="0" xfId="0" applyFont="1" applyFill="1" applyAlignment="1">
      <alignment horizontal="left" vertical="center" indent="1"/>
    </xf>
    <xf numFmtId="0" fontId="16" fillId="2" borderId="0" xfId="0" applyFont="1" applyFill="1" applyAlignment="1">
      <alignment horizontal="left" vertical="center" indent="1"/>
    </xf>
    <xf numFmtId="0" fontId="27" fillId="2" borderId="0" xfId="0" applyFont="1" applyFill="1" applyAlignment="1">
      <alignment vertical="center"/>
    </xf>
    <xf numFmtId="0" fontId="16" fillId="2" borderId="0" xfId="0" applyFont="1" applyFill="1" applyAlignment="1">
      <alignment vertical="center"/>
    </xf>
    <xf numFmtId="0" fontId="8" fillId="0" borderId="0" xfId="0" applyFont="1" applyAlignment="1">
      <alignment horizontal="center"/>
    </xf>
    <xf numFmtId="0" fontId="29" fillId="7" borderId="0" xfId="2" applyFont="1" applyFill="1" applyBorder="1" applyAlignment="1">
      <alignment horizontal="left" vertical="center" wrapText="1" indent="1"/>
    </xf>
    <xf numFmtId="0" fontId="20" fillId="8" borderId="0" xfId="2" applyFont="1" applyFill="1" applyBorder="1" applyAlignment="1">
      <alignment horizontal="left" vertical="center" wrapText="1" indent="1"/>
    </xf>
    <xf numFmtId="0" fontId="20" fillId="9" borderId="0" xfId="2" applyFont="1" applyFill="1" applyBorder="1" applyAlignment="1">
      <alignment horizontal="left" vertical="center" wrapText="1" indent="1"/>
    </xf>
    <xf numFmtId="0" fontId="27" fillId="2" borderId="10" xfId="3" applyFont="1" applyFill="1" applyBorder="1" applyAlignment="1">
      <alignment horizontal="left" vertical="center" indent="1"/>
    </xf>
    <xf numFmtId="0" fontId="28" fillId="2" borderId="11" xfId="3" applyFont="1" applyFill="1" applyBorder="1" applyAlignment="1">
      <alignment horizontal="left" vertical="center" indent="1"/>
    </xf>
    <xf numFmtId="0" fontId="16" fillId="2" borderId="11" xfId="3" applyFont="1" applyFill="1" applyBorder="1" applyAlignment="1">
      <alignment horizontal="left" vertical="center" indent="1"/>
    </xf>
    <xf numFmtId="8" fontId="30" fillId="7" borderId="0" xfId="0" applyNumberFormat="1" applyFont="1" applyFill="1" applyAlignment="1">
      <alignment horizontal="center" vertical="center"/>
    </xf>
    <xf numFmtId="8" fontId="14" fillId="8" borderId="0" xfId="0" applyNumberFormat="1" applyFont="1" applyFill="1" applyAlignment="1">
      <alignment horizontal="center" vertical="center"/>
    </xf>
    <xf numFmtId="8" fontId="9" fillId="9" borderId="0" xfId="0" applyNumberFormat="1" applyFont="1" applyFill="1" applyAlignment="1">
      <alignment horizontal="center" vertical="center"/>
    </xf>
    <xf numFmtId="0" fontId="20" fillId="4" borderId="0" xfId="2" applyFont="1" applyFill="1" applyBorder="1" applyAlignment="1">
      <alignment horizontal="left" vertical="center" wrapText="1" indent="1"/>
    </xf>
    <xf numFmtId="8" fontId="9" fillId="4" borderId="0" xfId="0" applyNumberFormat="1" applyFont="1" applyFill="1" applyAlignment="1">
      <alignment horizontal="center" vertical="center"/>
    </xf>
    <xf numFmtId="8" fontId="14" fillId="6" borderId="0" xfId="0" applyNumberFormat="1" applyFont="1" applyFill="1" applyAlignment="1">
      <alignment horizontal="center" vertical="center"/>
    </xf>
    <xf numFmtId="8" fontId="14" fillId="5" borderId="0" xfId="0" applyNumberFormat="1" applyFont="1" applyFill="1" applyAlignment="1">
      <alignment horizontal="center" vertical="center"/>
    </xf>
    <xf numFmtId="0" fontId="20" fillId="5" borderId="0" xfId="2" applyFont="1" applyFill="1" applyBorder="1" applyAlignment="1">
      <alignment horizontal="left" vertical="center" wrapText="1" indent="1"/>
    </xf>
    <xf numFmtId="0" fontId="20" fillId="6" borderId="0" xfId="2" applyFont="1" applyFill="1" applyBorder="1" applyAlignment="1">
      <alignment horizontal="left" vertical="center" wrapText="1" indent="1"/>
    </xf>
    <xf numFmtId="0" fontId="8" fillId="9" borderId="0" xfId="0" applyFont="1" applyFill="1" applyAlignment="1">
      <alignment horizontal="center" vertical="top" wrapText="1"/>
    </xf>
    <xf numFmtId="0" fontId="33" fillId="9" borderId="0" xfId="0" applyFont="1" applyFill="1" applyAlignment="1">
      <alignment vertical="top" wrapText="1"/>
    </xf>
  </cellXfs>
  <cellStyles count="6">
    <cellStyle name="Date" xfId="5" xr:uid="{FE33F3B2-B201-45AD-A81E-81BCB12ED9D2}"/>
    <cellStyle name="Heading 1" xfId="1" builtinId="16" customBuiltin="1"/>
    <cellStyle name="Heading 2" xfId="2" builtinId="17" customBuiltin="1"/>
    <cellStyle name="Heading 3" xfId="3" builtinId="18" customBuiltin="1"/>
    <cellStyle name="Normal" xfId="0" builtinId="0" customBuiltin="1"/>
    <cellStyle name="Phone" xfId="4" xr:uid="{70E46558-98AC-446F-861A-54F270CBD905}"/>
  </cellStyles>
  <dxfs count="173">
    <dxf>
      <font>
        <b/>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dxf>
    <dxf>
      <border>
        <top style="thin">
          <color theme="0" tint="-0.14993743705557422"/>
        </top>
      </border>
    </dxf>
    <dxf>
      <font>
        <strike val="0"/>
        <outline val="0"/>
        <shadow val="0"/>
        <u val="none"/>
        <vertAlign val="baseline"/>
        <sz val="12"/>
        <color theme="1" tint="0.34998626667073579"/>
        <name val="Calibri"/>
        <scheme val="minor"/>
      </font>
      <fill>
        <patternFill patternType="solid">
          <fgColor indexed="64"/>
          <bgColor theme="0" tint="-4.9989318521683403E-2"/>
        </patternFill>
      </fill>
      <border diagonalUp="0" diagonalDown="0" outline="0">
        <left style="thin">
          <color theme="0" tint="-0.14990691854609822"/>
        </left>
        <right style="thin">
          <color theme="0" tint="-0.14990691854609822"/>
        </right>
        <top/>
        <bottom/>
      </border>
    </dxf>
    <dxf>
      <font>
        <b val="0"/>
        <i val="0"/>
        <strike val="0"/>
        <outline val="0"/>
        <shadow val="0"/>
        <u val="none"/>
        <vertAlign val="baseline"/>
        <sz val="12"/>
        <color theme="1" tint="0.34998626667073579"/>
        <name val="Calibri"/>
        <scheme val="minor"/>
      </font>
      <fill>
        <patternFill patternType="solid">
          <fgColor indexed="64"/>
          <bgColor theme="0"/>
        </patternFill>
      </fill>
    </dxf>
    <dxf>
      <border>
        <bottom style="thin">
          <color theme="0" tint="-0.14996795556505021"/>
        </bottom>
      </border>
    </dxf>
    <dxf>
      <font>
        <b val="0"/>
        <i val="0"/>
        <strike val="0"/>
        <condense val="0"/>
        <extend val="0"/>
        <outline val="0"/>
        <shadow val="0"/>
        <u val="none"/>
        <vertAlign val="baseline"/>
        <sz val="12"/>
        <color theme="1" tint="0.24994659260841701"/>
        <name val="Calibri"/>
        <scheme val="minor"/>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34998626667073579"/>
        <name val="Calibri"/>
        <scheme val="minor"/>
      </font>
      <fill>
        <patternFill patternType="solid">
          <fgColor indexed="64"/>
          <bgColor theme="0" tint="-4.9989318521683403E-2"/>
        </patternFill>
      </fill>
      <border diagonalUp="0" diagonalDown="0" outline="0">
        <left style="thin">
          <color theme="0" tint="-0.14996795556505021"/>
        </left>
        <right style="thin">
          <color theme="0" tint="-0.14996795556505021"/>
        </right>
        <top/>
        <bottom/>
      </border>
    </dxf>
    <dxf>
      <font>
        <b val="0"/>
        <i val="0"/>
        <strike val="0"/>
        <outline val="0"/>
        <shadow val="0"/>
        <u val="none"/>
        <vertAlign val="baseline"/>
        <sz val="12"/>
        <color theme="1" tint="0.34998626667073579"/>
        <name val="Calibri"/>
        <scheme val="minor"/>
      </font>
      <fill>
        <patternFill patternType="solid">
          <fgColor indexed="64"/>
          <bgColor theme="0"/>
        </patternFill>
      </fill>
    </dxf>
    <dxf>
      <border>
        <bottom style="thin">
          <color theme="0" tint="-0.14996795556505021"/>
        </bottom>
      </border>
    </dxf>
    <dxf>
      <font>
        <b val="0"/>
        <i val="0"/>
        <strike val="0"/>
        <condense val="0"/>
        <extend val="0"/>
        <outline val="0"/>
        <shadow val="0"/>
        <u val="none"/>
        <vertAlign val="baseline"/>
        <sz val="12"/>
        <color theme="1" tint="0.24994659260841701"/>
        <name val="Calibri"/>
        <scheme val="minor"/>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dxf>
    <dxf>
      <font>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dxf>
    <dxf>
      <border>
        <top style="thin">
          <color theme="0" tint="-0.14996795556505021"/>
        </top>
      </border>
    </dxf>
    <dxf>
      <font>
        <b/>
        <i val="0"/>
        <strike val="0"/>
        <outline val="0"/>
        <shadow val="0"/>
        <u val="none"/>
        <vertAlign val="baseline"/>
        <sz val="14"/>
        <color theme="1" tint="0.34998626667073579"/>
        <name val="Calibri"/>
        <scheme val="minor"/>
      </font>
      <fill>
        <patternFill patternType="solid">
          <fgColor indexed="64"/>
          <bgColor theme="0" tint="-4.9989318521683403E-2"/>
        </patternFill>
      </fill>
      <border diagonalUp="0" diagonalDown="0" outline="0">
        <left style="thin">
          <color theme="0" tint="-0.14996795556505021"/>
        </left>
        <right style="thin">
          <color theme="0" tint="-0.14996795556505021"/>
        </right>
        <top/>
        <bottom/>
      </border>
    </dxf>
    <dxf>
      <font>
        <strike val="0"/>
        <outline val="0"/>
        <shadow val="0"/>
        <u val="none"/>
        <vertAlign val="baseline"/>
        <sz val="12"/>
        <color theme="1" tint="0.24994659260841701"/>
        <name val="Calibri"/>
        <scheme val="minor"/>
      </font>
      <fill>
        <patternFill patternType="solid">
          <fgColor indexed="64"/>
          <bgColor theme="0"/>
        </patternFill>
      </fill>
    </dxf>
    <dxf>
      <border>
        <bottom style="thin">
          <color theme="0" tint="-0.14996795556505021"/>
        </bottom>
      </border>
    </dxf>
    <dxf>
      <font>
        <b/>
        <i val="0"/>
        <strike val="0"/>
        <condense val="0"/>
        <extend val="0"/>
        <outline val="0"/>
        <shadow val="0"/>
        <u val="none"/>
        <vertAlign val="baseline"/>
        <sz val="14"/>
        <color theme="1" tint="0.34998626667073579"/>
        <name val="Calibri"/>
        <scheme val="minor"/>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34998626667073579"/>
        <name val="Calibri"/>
        <scheme val="minor"/>
      </font>
      <fill>
        <patternFill patternType="solid">
          <fgColor indexed="64"/>
          <bgColor theme="0" tint="-4.9989318521683403E-2"/>
        </patternFill>
      </fill>
      <border diagonalUp="0" diagonalDown="0" outline="0">
        <left style="thin">
          <color theme="0" tint="-0.14996795556505021"/>
        </left>
        <right style="thin">
          <color theme="0" tint="-0.14996795556505021"/>
        </right>
        <top/>
        <bottom/>
      </border>
    </dxf>
    <dxf>
      <font>
        <b val="0"/>
        <i val="0"/>
        <strike val="0"/>
        <outline val="0"/>
        <shadow val="0"/>
        <u val="none"/>
        <vertAlign val="baseline"/>
        <sz val="12"/>
        <color theme="1" tint="0.34998626667073579"/>
        <name val="Calibri"/>
        <scheme val="minor"/>
      </font>
      <fill>
        <patternFill patternType="solid">
          <fgColor indexed="64"/>
          <bgColor theme="0"/>
        </patternFill>
      </fill>
    </dxf>
    <dxf>
      <border>
        <bottom style="thin">
          <color theme="0" tint="-0.14996795556505021"/>
        </bottom>
      </border>
    </dxf>
    <dxf>
      <font>
        <b val="0"/>
        <i val="0"/>
        <strike val="0"/>
        <condense val="0"/>
        <extend val="0"/>
        <outline val="0"/>
        <shadow val="0"/>
        <u val="none"/>
        <vertAlign val="baseline"/>
        <sz val="12"/>
        <color theme="1" tint="0.34998626667073579"/>
        <name val="Calibri"/>
        <scheme val="minor"/>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34998626667073579"/>
        <name val="Calibri"/>
        <scheme val="minor"/>
      </font>
      <fill>
        <patternFill patternType="solid">
          <fgColor indexed="64"/>
          <bgColor theme="0" tint="-4.9989318521683403E-2"/>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border diagonalUp="0" diagonalDown="0">
        <left/>
        <right/>
        <top/>
        <bottom/>
      </border>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dxf>
    <dxf>
      <border>
        <bottom style="thin">
          <color theme="0" tint="-0.14996795556505021"/>
        </bottom>
      </border>
    </dxf>
    <dxf>
      <font>
        <b/>
        <i val="0"/>
        <strike val="0"/>
        <condense val="0"/>
        <extend val="0"/>
        <outline val="0"/>
        <shadow val="0"/>
        <u val="none"/>
        <vertAlign val="baseline"/>
        <sz val="14"/>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ont>
        <b/>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24994659260841701"/>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24994659260841701"/>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dxf>
    <dxf>
      <font>
        <b val="0"/>
        <i val="0"/>
        <strike val="0"/>
        <outline val="0"/>
        <shadow val="0"/>
        <u val="none"/>
        <vertAlign val="baseline"/>
        <sz val="12"/>
        <color theme="1" tint="0.34998626667073579"/>
        <name val="Calibri"/>
        <scheme val="minor"/>
      </font>
      <fill>
        <patternFill>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24994659260841701"/>
        <name val="Calibri"/>
        <scheme val="minor"/>
      </font>
      <fill>
        <patternFill patternType="solid">
          <fgColor indexed="64"/>
          <bgColor theme="0" tint="-4.9989318521683403E-2"/>
        </patternFill>
      </fill>
      <border diagonalUp="0" diagonalDown="0" outline="0">
        <left style="thin">
          <color theme="0" tint="-0.14993743705557422"/>
        </left>
        <right style="thin">
          <color theme="0" tint="-0.14993743705557422"/>
        </right>
        <top/>
        <bottom/>
      </border>
    </dxf>
    <dxf>
      <font>
        <b val="0"/>
        <i val="0"/>
        <strike val="0"/>
        <outline val="0"/>
        <shadow val="0"/>
        <u val="none"/>
        <vertAlign val="baseline"/>
        <sz val="12"/>
        <color theme="1" tint="0.34998626667073579"/>
        <name val="Calibri"/>
        <scheme val="minor"/>
      </font>
      <fill>
        <patternFill>
          <fgColor indexed="64"/>
          <bgColor theme="0"/>
        </patternFill>
      </fill>
    </dxf>
    <dxf>
      <border>
        <bottom style="thin">
          <color theme="0" tint="-0.14996795556505021"/>
        </bottom>
      </border>
    </dxf>
    <dxf>
      <font>
        <b/>
        <i val="0"/>
        <strike val="0"/>
        <condense val="0"/>
        <extend val="0"/>
        <outline val="0"/>
        <shadow val="0"/>
        <u val="none"/>
        <vertAlign val="baseline"/>
        <sz val="14"/>
        <color theme="1" tint="0.34998626667073579"/>
        <name val="Calibri"/>
        <scheme val="minor"/>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24994659260841701"/>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24994659260841701"/>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24994659260841701"/>
        <name val="Calibri"/>
        <scheme val="minor"/>
      </font>
      <fill>
        <patternFill patternType="solid">
          <fgColor indexed="64"/>
          <bgColor theme="0" tint="-4.9989318521683403E-2"/>
        </patternFill>
      </fill>
      <alignment horizontal="left" vertical="center" textRotation="0" wrapText="0" indent="1" justifyLastLine="0" shrinkToFit="0" readingOrder="0"/>
      <border diagonalUp="0" diagonalDown="0" outline="0">
        <left style="thin">
          <color theme="0" tint="-0.14990691854609822"/>
        </left>
        <right style="thin">
          <color theme="0" tint="-0.14990691854609822"/>
        </right>
        <top/>
        <bottom/>
      </border>
    </dxf>
    <dxf>
      <border diagonalUp="0" diagonalDown="0">
        <left/>
        <right/>
        <top/>
        <bottom/>
      </border>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dxf>
    <dxf>
      <border>
        <bottom style="thin">
          <color theme="0" tint="-0.14996795556505021"/>
        </bottom>
      </border>
    </dxf>
    <dxf>
      <font>
        <b/>
        <i val="0"/>
        <strike val="0"/>
        <condense val="0"/>
        <extend val="0"/>
        <outline val="0"/>
        <shadow val="0"/>
        <u val="none"/>
        <vertAlign val="baseline"/>
        <sz val="14"/>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ont>
        <b/>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dxf>
    <dxf>
      <font>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34998626667073579"/>
        <name val="Calibri"/>
        <scheme val="minor"/>
      </font>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theme="0" tint="-0.14990691854609822"/>
        </left>
        <right style="thin">
          <color theme="0" tint="-0.14990691854609822"/>
        </right>
        <top/>
        <bottom/>
      </border>
    </dxf>
    <dxf>
      <border diagonalUp="0" diagonalDown="0">
        <left/>
        <right/>
        <top/>
        <bottom/>
      </border>
    </dxf>
    <dxf>
      <font>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0" justifyLastLine="0" shrinkToFit="0" readingOrder="0"/>
    </dxf>
    <dxf>
      <border>
        <bottom style="thin">
          <color theme="0" tint="-0.14996795556505021"/>
        </bottom>
      </border>
    </dxf>
    <dxf>
      <font>
        <b val="0"/>
        <i val="0"/>
        <strike val="0"/>
        <condense val="0"/>
        <extend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strike val="0"/>
        <outline val="0"/>
        <shadow val="0"/>
        <u val="none"/>
        <vertAlign val="baseline"/>
        <sz val="12"/>
        <color theme="1" tint="0.24994659260841701"/>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24994659260841701"/>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strike val="0"/>
        <outline val="0"/>
        <shadow val="0"/>
        <u val="none"/>
        <vertAlign val="baseline"/>
        <sz val="12"/>
        <color theme="1" tint="0.24994659260841701"/>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24994659260841701"/>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strike val="0"/>
        <outline val="0"/>
        <shadow val="0"/>
        <u val="none"/>
        <vertAlign val="baseline"/>
        <sz val="12"/>
        <color theme="1" tint="0.24994659260841701"/>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dxf>
    <dxf>
      <font>
        <strike val="0"/>
        <outline val="0"/>
        <shadow val="0"/>
        <u val="none"/>
        <vertAlign val="baseline"/>
        <sz val="12"/>
        <color theme="1" tint="0.24994659260841701"/>
        <name val="Calibri"/>
        <scheme val="minor"/>
      </font>
      <fill>
        <patternFill patternType="solid">
          <fgColor indexed="64"/>
          <bgColor theme="0"/>
        </patternFill>
      </fill>
      <alignment horizontal="general" vertical="center" textRotation="0" wrapText="0" indent="0" justifyLastLine="0" shrinkToFit="0" readingOrder="0"/>
    </dxf>
    <dxf>
      <border>
        <top style="thin">
          <color theme="0" tint="-0.14996795556505021"/>
        </top>
      </border>
    </dxf>
    <dxf>
      <font>
        <strike val="0"/>
        <outline val="0"/>
        <shadow val="0"/>
        <u val="none"/>
        <vertAlign val="baseline"/>
        <sz val="12"/>
        <color theme="1" tint="0.24994659260841701"/>
        <name val="Calibri"/>
        <scheme val="minor"/>
      </font>
      <fill>
        <patternFill patternType="solid">
          <fgColor indexed="64"/>
          <bgColor theme="0" tint="-4.9989318521683403E-2"/>
        </patternFill>
      </fill>
      <border diagonalUp="0" diagonalDown="0" outline="0">
        <left style="thin">
          <color theme="0" tint="-0.14990691854609822"/>
        </left>
        <right style="thin">
          <color theme="0" tint="-0.14990691854609822"/>
        </right>
        <top/>
        <bottom/>
      </border>
    </dxf>
    <dxf>
      <border diagonalUp="0" diagonalDown="0">
        <left/>
        <right/>
        <top/>
        <bottom/>
      </border>
    </dxf>
    <dxf>
      <font>
        <strike val="0"/>
        <outline val="0"/>
        <shadow val="0"/>
        <u val="none"/>
        <vertAlign val="baseline"/>
        <sz val="12"/>
        <color theme="1" tint="0.24994659260841701"/>
        <name val="Calibri"/>
        <scheme val="minor"/>
      </font>
      <fill>
        <patternFill patternType="solid">
          <fgColor indexed="64"/>
          <bgColor theme="0"/>
        </patternFill>
      </fill>
    </dxf>
    <dxf>
      <border>
        <bottom style="thin">
          <color theme="0" tint="-0.14996795556505021"/>
        </bottom>
      </border>
    </dxf>
    <dxf>
      <font>
        <b/>
        <i val="0"/>
        <strike val="0"/>
        <condense val="0"/>
        <extend val="0"/>
        <outline val="0"/>
        <shadow val="0"/>
        <u val="none"/>
        <vertAlign val="baseline"/>
        <sz val="14"/>
        <color theme="1" tint="0.34998626667073579"/>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24994659260841701"/>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tint="0.24994659260841701"/>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24994659260841701"/>
        <name val="Calibri"/>
        <scheme val="minor"/>
      </font>
      <fill>
        <patternFill patternType="solid">
          <fgColor indexed="64"/>
          <bgColor theme="0" tint="-4.9989318521683403E-2"/>
        </patternFill>
      </fill>
      <alignment horizontal="left" vertical="center" textRotation="0" indent="1" justifyLastLine="0" shrinkToFit="0" readingOrder="0"/>
      <border diagonalUp="0" diagonalDown="0" outline="0">
        <left style="thin">
          <color theme="0" tint="-0.14990691854609822"/>
        </left>
        <right style="thin">
          <color theme="0" tint="-0.14990691854609822"/>
        </right>
        <top/>
        <bottom/>
      </border>
    </dxf>
    <dxf>
      <border diagonalUp="0" diagonalDown="0">
        <left/>
        <right/>
        <bottom/>
      </border>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indent="1" justifyLastLine="0" shrinkToFit="0" readingOrder="0"/>
    </dxf>
    <dxf>
      <border>
        <bottom style="thin">
          <color theme="0" tint="-0.14996795556505021"/>
        </bottom>
      </border>
    </dxf>
    <dxf>
      <font>
        <b val="0"/>
        <i val="0"/>
        <strike val="0"/>
        <condense val="0"/>
        <extend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ont>
        <b/>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numFmt numFmtId="164" formatCode="&quot;$&quot;#,##0.00"/>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0" indent="1" justifyLastLine="0" shrinkToFit="0" readingOrder="0"/>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dxf>
    <dxf>
      <border>
        <top style="thin">
          <color theme="0" tint="-0.14996795556505021"/>
        </top>
      </border>
    </dxf>
    <dxf>
      <font>
        <strike val="0"/>
        <outline val="0"/>
        <shadow val="0"/>
        <u val="none"/>
        <vertAlign val="baseline"/>
        <sz val="12"/>
        <color theme="1" tint="0.24994659260841701"/>
        <name val="Calibri"/>
        <scheme val="minor"/>
      </font>
      <fill>
        <patternFill patternType="solid">
          <fgColor indexed="64"/>
          <bgColor theme="0" tint="-4.9989318521683403E-2"/>
        </patternFill>
      </fill>
      <alignment horizontal="left" vertical="center" textRotation="0" indent="1" justifyLastLine="0" shrinkToFit="0" readingOrder="0"/>
      <border diagonalUp="0" diagonalDown="0" outline="0">
        <left style="thin">
          <color theme="0" tint="-0.14996795556505021"/>
        </left>
        <right style="thin">
          <color theme="0" tint="-0.14996795556505021"/>
        </right>
        <top/>
        <bottom/>
      </border>
    </dxf>
    <dxf>
      <border diagonalUp="0" diagonalDown="0">
        <left/>
        <right/>
        <top style="thin">
          <color theme="8"/>
        </top>
        <bottom/>
      </border>
    </dxf>
    <dxf>
      <font>
        <b val="0"/>
        <i val="0"/>
        <strike val="0"/>
        <outline val="0"/>
        <shadow val="0"/>
        <u val="none"/>
        <vertAlign val="baseline"/>
        <sz val="12"/>
        <color theme="1" tint="0.34998626667073579"/>
        <name val="Calibri"/>
        <scheme val="minor"/>
      </font>
      <alignment horizontal="left" vertical="center" textRotation="0" indent="1" justifyLastLine="0" shrinkToFit="0" readingOrder="0"/>
    </dxf>
    <dxf>
      <border>
        <bottom style="thin">
          <color theme="0" tint="-0.14996795556505021"/>
        </bottom>
      </border>
    </dxf>
    <dxf>
      <font>
        <b/>
        <i val="0"/>
        <strike val="0"/>
        <outline val="0"/>
        <shadow val="0"/>
        <u val="none"/>
        <vertAlign val="baseline"/>
        <sz val="14"/>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2"/>
        <color theme="1" tint="0.34998626667073579"/>
        <name val="Calibri"/>
        <family val="2"/>
        <scheme val="minor"/>
      </font>
      <numFmt numFmtId="164" formatCode="&quot;$&quot;#,##0.00"/>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fill>
        <patternFill patternType="none">
          <fgColor indexed="64"/>
          <bgColor auto="1"/>
        </patternFill>
      </fill>
    </dxf>
    <dxf>
      <font>
        <b val="0"/>
        <i val="0"/>
        <strike val="0"/>
        <condense val="0"/>
        <extend val="0"/>
        <outline val="0"/>
        <shadow val="0"/>
        <u val="none"/>
        <vertAlign val="baseline"/>
        <sz val="12"/>
        <color auto="1"/>
        <name val="Calibri"/>
        <family val="2"/>
        <scheme val="minor"/>
      </font>
      <numFmt numFmtId="164" formatCode="&quot;$&quot;#,##0.00"/>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fill>
        <patternFill patternType="none">
          <fgColor indexed="64"/>
          <bgColor auto="1"/>
        </patternFill>
      </fill>
    </dxf>
    <dxf>
      <font>
        <b val="0"/>
        <i val="0"/>
        <strike val="0"/>
        <condense val="0"/>
        <extend val="0"/>
        <outline val="0"/>
        <shadow val="0"/>
        <u val="none"/>
        <vertAlign val="baseline"/>
        <sz val="12"/>
        <color auto="1"/>
        <name val="Calibri"/>
        <family val="2"/>
        <scheme val="minor"/>
      </font>
      <numFmt numFmtId="164" formatCode="&quot;$&quot;#,##0.00"/>
      <alignment horizontal="center" vertical="center" textRotation="0" wrapText="0" indent="0" justifyLastLine="0" shrinkToFit="0" readingOrder="0"/>
    </dxf>
    <dxf>
      <font>
        <b val="0"/>
        <i val="0"/>
        <strike val="0"/>
        <outline val="0"/>
        <shadow val="0"/>
        <u val="none"/>
        <vertAlign val="baseline"/>
        <sz val="12"/>
        <color theme="1" tint="0.34998626667073579"/>
        <name val="Calibri"/>
        <scheme val="minor"/>
      </font>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alignment horizontal="left" vertical="center" textRotation="0" wrapText="0" indent="1" justifyLastLine="0" shrinkToFit="0" readingOrder="0"/>
    </dxf>
    <dxf>
      <font>
        <b val="0"/>
        <i val="0"/>
        <strike val="0"/>
        <outline val="0"/>
        <shadow val="0"/>
        <u val="none"/>
        <vertAlign val="baseline"/>
        <sz val="12"/>
        <color theme="1" tint="0.34998626667073579"/>
        <name val="Calibri"/>
        <scheme val="minor"/>
      </font>
      <fill>
        <patternFill patternType="none">
          <fgColor indexed="64"/>
          <bgColor auto="1"/>
        </patternFill>
      </fill>
    </dxf>
    <dxf>
      <border>
        <top style="thin">
          <color theme="0" tint="-0.14996795556505021"/>
        </top>
      </border>
    </dxf>
    <dxf>
      <font>
        <strike val="0"/>
        <outline val="0"/>
        <shadow val="0"/>
        <u val="none"/>
        <vertAlign val="baseline"/>
        <sz val="12"/>
        <color theme="1" tint="0.24994659260841701"/>
        <name val="Calibri"/>
        <scheme val="minor"/>
      </font>
      <fill>
        <patternFill patternType="none">
          <fgColor indexed="64"/>
          <bgColor auto="1"/>
        </patternFill>
      </fill>
      <alignment horizontal="left" vertical="center" textRotation="0" wrapText="0" indent="1" justifyLastLine="0" shrinkToFit="0" readingOrder="0"/>
      <border diagonalUp="0" diagonalDown="0" outline="0">
        <left style="thin">
          <color theme="0" tint="-0.14993743705557422"/>
        </left>
        <right style="thin">
          <color theme="0" tint="-0.14993743705557422"/>
        </right>
        <top/>
        <bottom/>
      </border>
    </dxf>
    <dxf>
      <border diagonalUp="0" diagonalDown="0">
        <left/>
        <right/>
        <top style="thin">
          <color theme="8"/>
        </top>
        <bottom style="thin">
          <color theme="0" tint="-0.14996795556505021"/>
        </bottom>
      </border>
    </dxf>
    <dxf>
      <font>
        <b val="0"/>
        <i val="0"/>
        <strike val="0"/>
        <outline val="0"/>
        <shadow val="0"/>
        <u val="none"/>
        <vertAlign val="baseline"/>
        <sz val="12"/>
        <color theme="1" tint="0.34998626667073579"/>
        <name val="Calibri"/>
        <scheme val="minor"/>
      </font>
      <fill>
        <patternFill patternType="none">
          <fgColor indexed="64"/>
          <bgColor auto="1"/>
        </patternFill>
      </fill>
      <alignment horizontal="left" vertical="center" textRotation="0" wrapText="0" indent="1" justifyLastLine="0" shrinkToFit="0" readingOrder="0"/>
    </dxf>
    <dxf>
      <border>
        <bottom style="thin">
          <color theme="0" tint="-0.14996795556505021"/>
        </bottom>
      </border>
    </dxf>
    <dxf>
      <font>
        <b val="0"/>
        <i val="0"/>
        <strike val="0"/>
        <outline val="0"/>
        <shadow val="0"/>
        <u val="none"/>
        <vertAlign val="baseline"/>
        <sz val="12"/>
        <color theme="1"/>
        <name val="Calibri"/>
        <scheme val="minor"/>
      </font>
      <fill>
        <patternFill patternType="none">
          <fgColor indexed="64"/>
          <bgColor auto="1"/>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b/>
        <i val="0"/>
      </font>
      <fill>
        <patternFill>
          <bgColor theme="0" tint="-4.9989318521683403E-2"/>
        </patternFill>
      </fill>
      <border diagonalUp="0" diagonalDown="0">
        <left/>
        <right/>
        <top style="thin">
          <color theme="0" tint="-0.14996795556505021"/>
        </top>
        <bottom style="thin">
          <color theme="0" tint="-0.14996795556505021"/>
        </bottom>
        <vertical style="thin">
          <color theme="0" tint="-0.14996795556505021"/>
        </vertical>
        <horizontal style="thin">
          <color theme="0" tint="-0.14996795556505021"/>
        </horizontal>
      </border>
    </dxf>
    <dxf>
      <font>
        <color auto="1"/>
      </font>
      <fill>
        <patternFill patternType="none">
          <bgColor auto="1"/>
        </patternFill>
      </fill>
      <border diagonalUp="0" diagonalDown="0">
        <left/>
        <right/>
        <top style="thin">
          <color theme="8"/>
        </top>
        <bottom style="thin">
          <color theme="0" tint="-0.14996795556505021"/>
        </bottom>
        <vertical/>
        <horizontal/>
      </border>
    </dxf>
    <dxf>
      <font>
        <b val="0"/>
        <i val="0"/>
        <color auto="1"/>
      </font>
      <fill>
        <patternFill patternType="none">
          <bgColor auto="1"/>
        </patternFill>
      </fill>
      <border diagonalUp="0" diagonalDown="0">
        <left/>
        <right/>
        <top style="thin">
          <color theme="8"/>
        </top>
        <bottom style="thin">
          <color theme="0" tint="-0.14996795556505021"/>
        </bottom>
        <vertical style="thin">
          <color theme="0" tint="-0.14996795556505021"/>
        </vertical>
        <horizontal style="thin">
          <color theme="0" tint="-0.14996795556505021"/>
        </horizontal>
      </border>
    </dxf>
  </dxfs>
  <tableStyles count="2" defaultTableStyle="TableStyleMedium2" defaultPivotStyle="PivotStyleLight16">
    <tableStyle name="Address Book" pivot="0" count="3" xr9:uid="{00000000-0011-0000-FFFF-FFFF00000000}">
      <tableStyleElement type="wholeTable" dxfId="172"/>
      <tableStyleElement type="headerRow" dxfId="171"/>
      <tableStyleElement type="totalRow" dxfId="170"/>
    </tableStyle>
    <tableStyle name="Personal monthly budget" pivot="0" count="7" xr9:uid="{DF2684C2-C435-47FA-9646-E632C3AE8948}">
      <tableStyleElement type="wholeTable" dxfId="169"/>
      <tableStyleElement type="headerRow" dxfId="168"/>
      <tableStyleElement type="totalRow" dxfId="167"/>
      <tableStyleElement type="firstColumn" dxfId="166"/>
      <tableStyleElement type="lastColumn" dxfId="165"/>
      <tableStyleElement type="firstRowStripe" dxfId="164"/>
      <tableStyleElement type="firstColumnStripe" dxfId="16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2190505</xdr:colOff>
      <xdr:row>0</xdr:row>
      <xdr:rowOff>0</xdr:rowOff>
    </xdr:from>
    <xdr:to>
      <xdr:col>8</xdr:col>
      <xdr:colOff>380999</xdr:colOff>
      <xdr:row>2</xdr:row>
      <xdr:rowOff>167639</xdr:rowOff>
    </xdr:to>
    <xdr:pic>
      <xdr:nvPicPr>
        <xdr:cNvPr id="2" name="Picture 1">
          <a:extLst>
            <a:ext uri="{FF2B5EF4-FFF2-40B4-BE49-F238E27FC236}">
              <a16:creationId xmlns:a16="http://schemas.microsoft.com/office/drawing/2014/main" id="{48BC3714-FBF9-17C1-8904-809DBAD774B9}"/>
            </a:ext>
          </a:extLst>
        </xdr:cNvPr>
        <xdr:cNvPicPr>
          <a:picLocks noChangeAspect="1"/>
        </xdr:cNvPicPr>
      </xdr:nvPicPr>
      <xdr:blipFill>
        <a:blip xmlns:r="http://schemas.openxmlformats.org/officeDocument/2006/relationships" r:embed="rId1"/>
        <a:stretch>
          <a:fillRect/>
        </a:stretch>
      </xdr:blipFill>
      <xdr:spPr>
        <a:xfrm>
          <a:off x="10145785" y="0"/>
          <a:ext cx="2229094" cy="1623059"/>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ousing" displayName="Housing" ref="B15:E26" totalsRowCount="1" headerRowDxfId="162" dataDxfId="160" totalsRowDxfId="158" headerRowBorderDxfId="161" tableBorderDxfId="159" totalsRowBorderDxfId="157">
  <autoFilter ref="B15:E25" xr:uid="{00000000-000C-0000-FFFF-FFFF00000000}">
    <filterColumn colId="0" hiddenButton="1"/>
    <filterColumn colId="1" hiddenButton="1"/>
    <filterColumn colId="2" hiddenButton="1"/>
    <filterColumn colId="3" hiddenButton="1"/>
  </autoFilter>
  <tableColumns count="4">
    <tableColumn id="1" xr3:uid="{00000000-0010-0000-0000-000001000000}" name="Category" totalsRowLabel="Subtotal" dataDxfId="156" totalsRowDxfId="155"/>
    <tableColumn id="2" xr3:uid="{00000000-0010-0000-0000-000002000000}" name="Projected_x000a_cost" dataDxfId="154" totalsRowDxfId="153"/>
    <tableColumn id="3" xr3:uid="{00000000-0010-0000-0000-000003000000}" name="Actual _x000a_cost" dataDxfId="152" totalsRowDxfId="151"/>
    <tableColumn id="4" xr3:uid="{00000000-0010-0000-0000-000004000000}" name="Difference" totalsRowFunction="sum" dataDxfId="150" totalsRowDxfId="149">
      <calculatedColumnFormula>Housing[[#This Row],[Projected
cost]]-Housing[[#This Row],[Actual 
cost]]</calculatedColumnFormula>
    </tableColumn>
  </tableColumns>
  <tableStyleInfo name="Address Book" showFirstColumn="0" showLastColumn="0" showRowStripes="1" showColumnStripes="0"/>
  <extLst>
    <ext xmlns:x14="http://schemas.microsoft.com/office/spreadsheetml/2009/9/main" uri="{504A1905-F514-4f6f-8877-14C23A59335A}">
      <x14:table altTextSummary="Enter Projected and Actual Housing Costs in this table. Difference is auto calculate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Pets" displayName="Pets" ref="B55:E61" totalsRowCount="1" headerRowDxfId="38" dataDxfId="36" totalsRowDxfId="35" headerRowBorderDxfId="37" totalsRowBorderDxfId="34">
  <autoFilter ref="B55:E60" xr:uid="{00000000-0009-0000-0100-00000A000000}">
    <filterColumn colId="0" hiddenButton="1"/>
    <filterColumn colId="1" hiddenButton="1"/>
    <filterColumn colId="2" hiddenButton="1"/>
    <filterColumn colId="3" hiddenButton="1"/>
  </autoFilter>
  <tableColumns count="4">
    <tableColumn id="1" xr3:uid="{00000000-0010-0000-0900-000001000000}" name="Category" totalsRowLabel="Subtotal" dataDxfId="33" totalsRowDxfId="32"/>
    <tableColumn id="2" xr3:uid="{00000000-0010-0000-0900-000002000000}" name="Projected _x000a_cost" dataDxfId="31" totalsRowDxfId="30"/>
    <tableColumn id="3" xr3:uid="{00000000-0010-0000-0900-000003000000}" name="Actual _x000a_cost" dataDxfId="29" totalsRowDxfId="28"/>
    <tableColumn id="4" xr3:uid="{00000000-0010-0000-0900-000004000000}" name="Difference" totalsRowFunction="sum" dataDxfId="27" totalsRowDxfId="26">
      <calculatedColumnFormula>Pets[[#This Row],[Projected 
cost]]-Pets[[#This Row],[Actual 
cost]]</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Pets Costs in this table. Difference is auto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Legal" displayName="Legal" ref="G64:J69" totalsRowCount="1" headerRowDxfId="25" dataDxfId="23" totalsRowDxfId="22" headerRowBorderDxfId="24" totalsRowBorderDxfId="21">
  <autoFilter ref="G64:J68" xr:uid="{00000000-0009-0000-0100-00000B000000}">
    <filterColumn colId="0" hiddenButton="1"/>
    <filterColumn colId="1" hiddenButton="1"/>
    <filterColumn colId="2" hiddenButton="1"/>
    <filterColumn colId="3" hiddenButton="1"/>
  </autoFilter>
  <tableColumns count="4">
    <tableColumn id="1" xr3:uid="{00000000-0010-0000-0A00-000001000000}" name="Category" totalsRowLabel="Subtotal" dataDxfId="20" totalsRowDxfId="19"/>
    <tableColumn id="2" xr3:uid="{00000000-0010-0000-0A00-000002000000}" name="Projected _x000a_cost" dataDxfId="18" totalsRowDxfId="17"/>
    <tableColumn id="3" xr3:uid="{00000000-0010-0000-0A00-000003000000}" name="Actual _x000a_cost" dataDxfId="16" totalsRowDxfId="15"/>
    <tableColumn id="4" xr3:uid="{00000000-0010-0000-0A00-000004000000}" name="Difference" totalsRowFunction="sum" dataDxfId="14" totalsRowDxfId="13">
      <calculatedColumnFormula>Legal[[#This Row],[Projected 
cost]]-Legal[[#This Row],[Actual 
cost]]</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Legal Costs in this table. Difference is auto calcul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PersonalCare" displayName="PersonalCare" ref="B64:E72" totalsRowCount="1" headerRowDxfId="12" dataDxfId="10" totalsRowDxfId="9" headerRowBorderDxfId="11" totalsRowBorderDxfId="8">
  <autoFilter ref="B64:E71" xr:uid="{00000000-0009-0000-0100-00000C000000}">
    <filterColumn colId="0" hiddenButton="1"/>
    <filterColumn colId="1" hiddenButton="1"/>
    <filterColumn colId="2" hiddenButton="1"/>
    <filterColumn colId="3" hiddenButton="1"/>
  </autoFilter>
  <tableColumns count="4">
    <tableColumn id="1" xr3:uid="{00000000-0010-0000-0B00-000001000000}" name="Category" totalsRowLabel="Subtotal" dataDxfId="7" totalsRowDxfId="6"/>
    <tableColumn id="2" xr3:uid="{00000000-0010-0000-0B00-000002000000}" name="Projected _x000a_cost" dataDxfId="5" totalsRowDxfId="4"/>
    <tableColumn id="3" xr3:uid="{00000000-0010-0000-0B00-000003000000}" name="Actual _x000a_cost" dataDxfId="3" totalsRowDxfId="2"/>
    <tableColumn id="4" xr3:uid="{00000000-0010-0000-0B00-000004000000}" name="Difference" totalsRowFunction="sum" dataDxfId="1" totalsRowDxfId="0">
      <calculatedColumnFormula>PersonalCare[[#This Row],[Projected 
cost]]-PersonalCare[[#This Row],[Actual 
cost]]</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Personal Care Costs in this table. Difference is auto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ntertainment" displayName="Entertainment" ref="G15:J25" totalsRowCount="1" headerRowDxfId="148" dataDxfId="146" totalsRowDxfId="144" headerRowBorderDxfId="147" tableBorderDxfId="145" totalsRowBorderDxfId="143" headerRowCellStyle="Normal">
  <autoFilter ref="G15:J24" xr:uid="{00000000-0009-0000-0100-000002000000}">
    <filterColumn colId="0" hiddenButton="1"/>
    <filterColumn colId="1" hiddenButton="1"/>
    <filterColumn colId="2" hiddenButton="1"/>
    <filterColumn colId="3" hiddenButton="1"/>
  </autoFilter>
  <tableColumns count="4">
    <tableColumn id="1" xr3:uid="{00000000-0010-0000-0100-000001000000}" name="Category" totalsRowLabel="Subtotal" dataDxfId="142" totalsRowDxfId="141"/>
    <tableColumn id="2" xr3:uid="{00000000-0010-0000-0100-000002000000}" name="Projected _x000a_cost" dataDxfId="140" totalsRowDxfId="139"/>
    <tableColumn id="3" xr3:uid="{00000000-0010-0000-0100-000003000000}" name="Actual _x000a_cost" dataDxfId="138" totalsRowDxfId="137"/>
    <tableColumn id="4" xr3:uid="{00000000-0010-0000-0100-000004000000}" name="Difference" totalsRowFunction="sum" dataDxfId="136" totalsRowDxfId="135">
      <calculatedColumnFormula>Entertainment[[#This Row],[Projected 
cost]]-Entertainment[[#This Row],[Actual 
cost]]</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Entertainment Costs in this table. Difference is auto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Loans" displayName="Loans" ref="G29:J36" totalsRowCount="1" headerRowDxfId="134" dataDxfId="132" totalsRowDxfId="130" headerRowBorderDxfId="133" tableBorderDxfId="131" totalsRowBorderDxfId="129">
  <autoFilter ref="G29:J35" xr:uid="{00000000-0009-0000-0100-000003000000}">
    <filterColumn colId="0" hiddenButton="1"/>
    <filterColumn colId="1" hiddenButton="1"/>
    <filterColumn colId="2" hiddenButton="1"/>
    <filterColumn colId="3" hiddenButton="1"/>
  </autoFilter>
  <tableColumns count="4">
    <tableColumn id="1" xr3:uid="{00000000-0010-0000-0200-000001000000}" name="Category" totalsRowLabel="Subtotal" dataDxfId="128" totalsRowDxfId="127"/>
    <tableColumn id="2" xr3:uid="{00000000-0010-0000-0200-000002000000}" name="Projected _x000a_cost" dataDxfId="126" totalsRowDxfId="125"/>
    <tableColumn id="3" xr3:uid="{00000000-0010-0000-0200-000003000000}" name="Actual _x000a_cost" dataDxfId="124" totalsRowDxfId="123"/>
    <tableColumn id="4" xr3:uid="{00000000-0010-0000-0200-000004000000}" name="Difference" totalsRowFunction="sum" dataDxfId="122" totalsRowDxfId="121">
      <calculatedColumnFormula>Loans[[#This Row],[Projected 
cost]]-Loans[[#This Row],[Actual 
cost]]</calculatedColumnFormula>
    </tableColumn>
  </tableColumns>
  <tableStyleInfo name="Address Book" showFirstColumn="0" showLastColumn="0" showRowStripes="0" showColumnStripes="0"/>
  <extLst>
    <ext xmlns:x14="http://schemas.microsoft.com/office/spreadsheetml/2009/9/main" uri="{504A1905-F514-4f6f-8877-14C23A59335A}">
      <x14:table altTextSummary="Enter Projected and Actual Loan Costs in this table. Difference is auto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ransportation" displayName="Transportation" ref="B29:E37" totalsRowCount="1" headerRowDxfId="120" dataDxfId="118" totalsRowDxfId="116" headerRowBorderDxfId="119" tableBorderDxfId="117" totalsRowBorderDxfId="115">
  <autoFilter ref="B29:E36" xr:uid="{00000000-0009-0000-0100-000004000000}">
    <filterColumn colId="0" hiddenButton="1"/>
    <filterColumn colId="1" hiddenButton="1"/>
    <filterColumn colId="2" hiddenButton="1"/>
    <filterColumn colId="3" hiddenButton="1"/>
  </autoFilter>
  <tableColumns count="4">
    <tableColumn id="1" xr3:uid="{00000000-0010-0000-0300-000001000000}" name="Category" totalsRowLabel="Subtotal" dataDxfId="114" totalsRowDxfId="113"/>
    <tableColumn id="2" xr3:uid="{00000000-0010-0000-0300-000002000000}" name="Projected _x000a_cost" dataDxfId="112" totalsRowDxfId="111"/>
    <tableColumn id="3" xr3:uid="{00000000-0010-0000-0300-000003000000}" name="Actual _x000a_cost" dataDxfId="110" totalsRowDxfId="109"/>
    <tableColumn id="4" xr3:uid="{00000000-0010-0000-0300-000004000000}" name="Difference" totalsRowFunction="sum" dataDxfId="108" totalsRowDxfId="107">
      <calculatedColumnFormula>Transportation[[#This Row],[Projected 
cost]]-Transportation[[#This Row],[Actual 
cost]]</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Transportation Costs in this table. Difference is auto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Insurance" displayName="Insurance" ref="B40:E45" totalsRowCount="1" headerRowDxfId="106" dataDxfId="104" totalsRowDxfId="102" headerRowBorderDxfId="105" tableBorderDxfId="103" totalsRowBorderDxfId="101">
  <autoFilter ref="B40:E44" xr:uid="{00000000-0009-0000-0100-000005000000}">
    <filterColumn colId="0" hiddenButton="1"/>
    <filterColumn colId="1" hiddenButton="1"/>
    <filterColumn colId="2" hiddenButton="1"/>
    <filterColumn colId="3" hiddenButton="1"/>
  </autoFilter>
  <tableColumns count="4">
    <tableColumn id="1" xr3:uid="{00000000-0010-0000-0400-000001000000}" name="Category" totalsRowLabel="Subtotal" dataDxfId="100" totalsRowDxfId="99"/>
    <tableColumn id="2" xr3:uid="{00000000-0010-0000-0400-000002000000}" name="Projected_x000a_cost" dataDxfId="98" totalsRowDxfId="97"/>
    <tableColumn id="3" xr3:uid="{00000000-0010-0000-0400-000003000000}" name="Actual _x000a_cost" dataDxfId="96" totalsRowDxfId="95"/>
    <tableColumn id="4" xr3:uid="{00000000-0010-0000-0400-000004000000}" name="Difference" totalsRowFunction="sum" dataDxfId="94" totalsRowDxfId="93">
      <calculatedColumnFormula>Insurance[[#This Row],[Projected
cost]]-Insurance[[#This Row],[Actual 
cost]]</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Insurance Costs in this table. Difference is auto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xes" displayName="Taxes" ref="G40:J45" totalsRowCount="1" headerRowDxfId="92" dataDxfId="90" totalsRowDxfId="88" headerRowBorderDxfId="91" tableBorderDxfId="89" totalsRowBorderDxfId="87">
  <autoFilter ref="G40:J44" xr:uid="{00000000-0009-0000-0100-000006000000}">
    <filterColumn colId="0" hiddenButton="1"/>
    <filterColumn colId="1" hiddenButton="1"/>
    <filterColumn colId="2" hiddenButton="1"/>
    <filterColumn colId="3" hiddenButton="1"/>
  </autoFilter>
  <tableColumns count="4">
    <tableColumn id="1" xr3:uid="{00000000-0010-0000-0500-000001000000}" name="Category" totalsRowLabel="Subtotal" dataDxfId="86" totalsRowDxfId="85"/>
    <tableColumn id="2" xr3:uid="{00000000-0010-0000-0500-000002000000}" name="Projected _x000a_cost" dataDxfId="84" totalsRowDxfId="83"/>
    <tableColumn id="3" xr3:uid="{00000000-0010-0000-0500-000003000000}" name="Actual _x000a_cost" dataDxfId="82" totalsRowDxfId="81"/>
    <tableColumn id="4" xr3:uid="{00000000-0010-0000-0500-000004000000}" name="Difference" totalsRowFunction="sum" dataDxfId="80" totalsRowDxfId="79">
      <calculatedColumnFormula>Taxes[[#This Row],[Projected 
cost]]-Taxes[[#This Row],[Actual 
cost]]</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Taxes Costs in this table. Difference is auto calcula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Savings" displayName="Savings" ref="G48:J52" totalsRowCount="1" headerRowDxfId="78" dataDxfId="76" totalsRowDxfId="75" headerRowBorderDxfId="77" totalsRowBorderDxfId="74">
  <autoFilter ref="G48:J51" xr:uid="{00000000-0009-0000-0100-000007000000}">
    <filterColumn colId="0" hiddenButton="1"/>
    <filterColumn colId="1" hiddenButton="1"/>
    <filterColumn colId="2" hiddenButton="1"/>
    <filterColumn colId="3" hiddenButton="1"/>
  </autoFilter>
  <tableColumns count="4">
    <tableColumn id="1" xr3:uid="{00000000-0010-0000-0600-000001000000}" name="Category" totalsRowLabel="Subtotal" dataDxfId="73" totalsRowDxfId="72"/>
    <tableColumn id="2" xr3:uid="{00000000-0010-0000-0600-000002000000}" name="Projected _x000a_cost" dataDxfId="71" totalsRowDxfId="70"/>
    <tableColumn id="3" xr3:uid="{00000000-0010-0000-0600-000003000000}" name="Actual _x000a_cost" dataDxfId="69" totalsRowDxfId="68"/>
    <tableColumn id="4" xr3:uid="{00000000-0010-0000-0600-000004000000}" name="Difference" totalsRowFunction="sum" dataDxfId="67" totalsRowDxfId="66">
      <calculatedColumnFormula>Savings[[#This Row],[Projected 
cost]]-Savings[[#This Row],[Actual 
cost]]</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Costs for Savings or Investments in this table. Difference is auto calculate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Food" displayName="Food" ref="B48:E52" totalsRowCount="1" headerRowDxfId="65" dataDxfId="63" totalsRowDxfId="61" headerRowBorderDxfId="64" tableBorderDxfId="62" totalsRowBorderDxfId="60">
  <autoFilter ref="B48:E51" xr:uid="{00000000-0009-0000-0100-000008000000}">
    <filterColumn colId="0" hiddenButton="1"/>
    <filterColumn colId="1" hiddenButton="1"/>
    <filterColumn colId="2" hiddenButton="1"/>
    <filterColumn colId="3" hiddenButton="1"/>
  </autoFilter>
  <tableColumns count="4">
    <tableColumn id="1" xr3:uid="{00000000-0010-0000-0700-000001000000}" name="Category" totalsRowLabel="Subtotal" dataDxfId="59" totalsRowDxfId="58"/>
    <tableColumn id="2" xr3:uid="{00000000-0010-0000-0700-000002000000}" name="Projected _x000a_cost" dataDxfId="57" totalsRowDxfId="56"/>
    <tableColumn id="3" xr3:uid="{00000000-0010-0000-0700-000003000000}" name="Actual _x000a_cost" dataDxfId="55" totalsRowDxfId="54"/>
    <tableColumn id="4" xr3:uid="{00000000-0010-0000-0700-000004000000}" name="Difference" totalsRowFunction="sum" dataDxfId="53" totalsRowDxfId="52">
      <calculatedColumnFormula>Food[[#This Row],[Projected 
cost]]-Food[[#This Row],[Actual 
cost]]</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Food Costs in this table. Difference is auto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Gifts" displayName="Gifts" ref="G55:J59" totalsRowCount="1" headerRowDxfId="51" dataDxfId="49" totalsRowDxfId="48" headerRowBorderDxfId="50" totalsRowBorderDxfId="47">
  <autoFilter ref="G55:J58" xr:uid="{00000000-0009-0000-0100-000009000000}">
    <filterColumn colId="0" hiddenButton="1"/>
    <filterColumn colId="1" hiddenButton="1"/>
    <filterColumn colId="2" hiddenButton="1"/>
    <filterColumn colId="3" hiddenButton="1"/>
  </autoFilter>
  <tableColumns count="4">
    <tableColumn id="1" xr3:uid="{00000000-0010-0000-0800-000001000000}" name="Category" totalsRowLabel="Subtotal" dataDxfId="46" totalsRowDxfId="45"/>
    <tableColumn id="2" xr3:uid="{00000000-0010-0000-0800-000002000000}" name="Projected _x000a_cost" dataDxfId="44" totalsRowDxfId="43"/>
    <tableColumn id="3" xr3:uid="{00000000-0010-0000-0800-000003000000}" name="Actual _x000a_cost" dataDxfId="42" totalsRowDxfId="41"/>
    <tableColumn id="4" xr3:uid="{00000000-0010-0000-0800-000004000000}" name="Difference" totalsRowFunction="sum" dataDxfId="40" totalsRowDxfId="39">
      <calculatedColumnFormula>Gifts[[#This Row],[Projected 
cost]]-Gifts[[#This Row],[Actual 
cost]]</calculatedColumnFormula>
    </tableColumn>
  </tableColumns>
  <tableStyleInfo name="Address Book" showFirstColumn="1" showLastColumn="1" showRowStripes="1" showColumnStripes="0"/>
  <extLst>
    <ext xmlns:x14="http://schemas.microsoft.com/office/spreadsheetml/2009/9/main" uri="{504A1905-F514-4f6f-8877-14C23A59335A}">
      <x14:table altTextSummary="Enter Projected and Actual Costs for Gifts and Donations in this table. Difference is auto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3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CF256-A10A-4A5C-8FB4-95F27AB5BFA3}">
  <sheetPr>
    <tabColor theme="9" tint="-0.499984740745262"/>
  </sheetPr>
  <dimension ref="B1:L9"/>
  <sheetViews>
    <sheetView showGridLines="0" tabSelected="1" zoomScaleNormal="100" workbookViewId="0">
      <selection activeCell="B5" sqref="B5"/>
    </sheetView>
  </sheetViews>
  <sheetFormatPr defaultColWidth="8.88671875" defaultRowHeight="13.8" x14ac:dyDescent="0.3"/>
  <cols>
    <col min="1" max="1" width="1.44140625" customWidth="1"/>
    <col min="2" max="2" width="100.6640625" customWidth="1"/>
    <col min="3" max="3" width="2.6640625" customWidth="1"/>
  </cols>
  <sheetData>
    <row r="1" spans="2:12" ht="19.95" customHeight="1" x14ac:dyDescent="0.3"/>
    <row r="2" spans="2:12" s="29" customFormat="1" ht="94.95" customHeight="1" x14ac:dyDescent="0.3">
      <c r="B2" s="30" t="s">
        <v>73</v>
      </c>
      <c r="E2" s="30" t="s">
        <v>75</v>
      </c>
    </row>
    <row r="3" spans="2:12" ht="181.8" customHeight="1" x14ac:dyDescent="0.3">
      <c r="B3" s="90" t="s">
        <v>74</v>
      </c>
      <c r="E3" s="89" t="s">
        <v>76</v>
      </c>
      <c r="F3" s="89"/>
      <c r="G3" s="89"/>
      <c r="H3" s="89"/>
      <c r="I3" s="89"/>
      <c r="J3" s="89"/>
      <c r="K3" s="89"/>
      <c r="L3" s="89"/>
    </row>
    <row r="4" spans="2:12" ht="30" customHeight="1" x14ac:dyDescent="0.3">
      <c r="B4" s="7"/>
    </row>
    <row r="5" spans="2:12" ht="30" customHeight="1" x14ac:dyDescent="0.3">
      <c r="B5" s="7"/>
    </row>
    <row r="6" spans="2:12" ht="34.950000000000003" customHeight="1" x14ac:dyDescent="0.35">
      <c r="B6" s="8"/>
    </row>
    <row r="7" spans="2:12" ht="15.6" x14ac:dyDescent="0.3">
      <c r="B7" s="7"/>
    </row>
    <row r="8" spans="2:12" ht="10.050000000000001" customHeight="1" x14ac:dyDescent="0.3">
      <c r="B8" s="7"/>
    </row>
    <row r="9" spans="2:12" ht="15.6" x14ac:dyDescent="0.3">
      <c r="B9" s="7"/>
    </row>
  </sheetData>
  <mergeCells count="1">
    <mergeCell ref="E3:L3"/>
  </mergeCells>
  <pageMargins left="0.7" right="0.7" top="0.75" bottom="0.75" header="0.3" footer="0.3"/>
  <pageSetup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J81"/>
  <sheetViews>
    <sheetView showGridLines="0" zoomScaleNormal="100" zoomScaleSheetLayoutView="30" workbookViewId="0">
      <selection activeCell="I4" sqref="I4"/>
    </sheetView>
  </sheetViews>
  <sheetFormatPr defaultColWidth="8.88671875" defaultRowHeight="13.8" x14ac:dyDescent="0.3"/>
  <cols>
    <col min="1" max="1" width="1.44140625" style="4" customWidth="1"/>
    <col min="2" max="2" width="30.77734375" customWidth="1"/>
    <col min="3" max="5" width="20.6640625" customWidth="1"/>
    <col min="6" max="6" width="21.77734375" customWidth="1"/>
    <col min="7" max="7" width="38.21875" customWidth="1"/>
    <col min="8" max="10" width="20.6640625" customWidth="1"/>
    <col min="11" max="11" width="2.6640625" customWidth="1"/>
  </cols>
  <sheetData>
    <row r="1" spans="1:10" s="1" customFormat="1" ht="19.95" customHeight="1" x14ac:dyDescent="0.3">
      <c r="A1" s="3"/>
    </row>
    <row r="2" spans="1:10" s="1" customFormat="1" ht="94.95" customHeight="1" x14ac:dyDescent="0.55000000000000004">
      <c r="A2" s="6"/>
      <c r="B2" s="65" t="e" vm="1">
        <v>#VALUE!</v>
      </c>
      <c r="C2" s="66" t="s">
        <v>72</v>
      </c>
      <c r="D2" s="66"/>
      <c r="E2" s="66"/>
      <c r="F2" s="66"/>
      <c r="G2" s="66"/>
      <c r="H2" s="65"/>
      <c r="I2" s="11"/>
      <c r="J2" s="11"/>
    </row>
    <row r="3" spans="1:10" ht="15" customHeight="1" x14ac:dyDescent="0.3"/>
    <row r="4" spans="1:10" ht="30" customHeight="1" x14ac:dyDescent="0.3">
      <c r="B4" s="77" t="s">
        <v>17</v>
      </c>
      <c r="C4" s="78"/>
      <c r="D4" s="12"/>
      <c r="E4" s="74" t="s">
        <v>26</v>
      </c>
      <c r="F4" s="74"/>
      <c r="G4" s="74"/>
      <c r="H4" s="80">
        <f>C7-J73</f>
        <v>-573</v>
      </c>
    </row>
    <row r="5" spans="1:10" ht="30" customHeight="1" x14ac:dyDescent="0.3">
      <c r="B5" s="13" t="s">
        <v>0</v>
      </c>
      <c r="C5" s="14">
        <v>5500</v>
      </c>
      <c r="E5" s="74"/>
      <c r="F5" s="74"/>
      <c r="G5" s="74"/>
      <c r="H5" s="80"/>
      <c r="I5" s="15"/>
    </row>
    <row r="6" spans="1:10" ht="30" customHeight="1" x14ac:dyDescent="0.3">
      <c r="B6" s="16" t="s">
        <v>1</v>
      </c>
      <c r="C6" s="17">
        <v>500</v>
      </c>
      <c r="E6" s="75" t="s">
        <v>19</v>
      </c>
      <c r="F6" s="75"/>
      <c r="G6" s="75"/>
      <c r="H6" s="81">
        <f>C12-J75</f>
        <v>311</v>
      </c>
      <c r="I6" s="15"/>
    </row>
    <row r="7" spans="1:10" ht="30" customHeight="1" x14ac:dyDescent="0.3">
      <c r="B7" s="18" t="s">
        <v>2</v>
      </c>
      <c r="C7" s="19">
        <f>SUM(C5:C6)</f>
        <v>6000</v>
      </c>
      <c r="E7" s="75"/>
      <c r="F7" s="75"/>
      <c r="G7" s="75"/>
      <c r="H7" s="81"/>
      <c r="I7" s="15"/>
    </row>
    <row r="8" spans="1:10" ht="30" customHeight="1" x14ac:dyDescent="0.3">
      <c r="E8" s="76" t="s">
        <v>16</v>
      </c>
      <c r="F8" s="76"/>
      <c r="G8" s="76"/>
      <c r="H8" s="82">
        <f>H6-H4</f>
        <v>884</v>
      </c>
      <c r="I8" s="15"/>
    </row>
    <row r="9" spans="1:10" ht="30" customHeight="1" x14ac:dyDescent="0.3">
      <c r="B9" s="77" t="s">
        <v>18</v>
      </c>
      <c r="C9" s="79"/>
      <c r="D9" s="12"/>
      <c r="E9" s="76"/>
      <c r="F9" s="76"/>
      <c r="G9" s="76"/>
      <c r="H9" s="82"/>
      <c r="I9" s="20"/>
    </row>
    <row r="10" spans="1:10" ht="30" customHeight="1" x14ac:dyDescent="0.3">
      <c r="B10" s="16" t="s">
        <v>0</v>
      </c>
      <c r="C10" s="17">
        <v>5300</v>
      </c>
      <c r="I10" s="15"/>
    </row>
    <row r="11" spans="1:10" ht="30" customHeight="1" x14ac:dyDescent="0.3">
      <c r="B11" s="21" t="s">
        <v>1</v>
      </c>
      <c r="C11" s="22">
        <v>400</v>
      </c>
      <c r="E11" s="15"/>
      <c r="H11" s="23"/>
      <c r="I11" s="15"/>
    </row>
    <row r="12" spans="1:10" ht="30" customHeight="1" x14ac:dyDescent="0.3">
      <c r="B12" s="18" t="s">
        <v>2</v>
      </c>
      <c r="C12" s="19">
        <f>SUM(C10:C11)</f>
        <v>5700</v>
      </c>
    </row>
    <row r="13" spans="1:10" ht="37.950000000000003" customHeight="1" x14ac:dyDescent="0.3">
      <c r="B13" s="24"/>
      <c r="C13" s="25"/>
    </row>
    <row r="14" spans="1:10" s="2" customFormat="1" ht="30" customHeight="1" x14ac:dyDescent="0.5">
      <c r="A14" s="27"/>
      <c r="B14" s="32" t="s">
        <v>13</v>
      </c>
      <c r="C14" s="9"/>
      <c r="D14" s="10"/>
      <c r="E14" s="10"/>
      <c r="G14" s="31" t="s">
        <v>15</v>
      </c>
      <c r="H14" s="9"/>
      <c r="I14" s="9"/>
      <c r="J14" s="9"/>
    </row>
    <row r="15" spans="1:10" ht="48" customHeight="1" x14ac:dyDescent="0.3">
      <c r="B15" s="63" t="s">
        <v>27</v>
      </c>
      <c r="C15" s="33" t="s">
        <v>20</v>
      </c>
      <c r="D15" s="33" t="s">
        <v>21</v>
      </c>
      <c r="E15" s="34" t="s">
        <v>3</v>
      </c>
      <c r="F15" s="5"/>
      <c r="G15" s="63" t="s">
        <v>27</v>
      </c>
      <c r="H15" s="35" t="s">
        <v>22</v>
      </c>
      <c r="I15" s="35" t="s">
        <v>21</v>
      </c>
      <c r="J15" s="36" t="s">
        <v>3</v>
      </c>
    </row>
    <row r="16" spans="1:10" ht="30" customHeight="1" x14ac:dyDescent="0.3">
      <c r="B16" s="37" t="s">
        <v>28</v>
      </c>
      <c r="C16" s="38">
        <v>500</v>
      </c>
      <c r="D16" s="38">
        <v>450</v>
      </c>
      <c r="E16" s="38">
        <f>Housing[[#This Row],[Projected
cost]]-Housing[[#This Row],[Actual 
cost]]</f>
        <v>50</v>
      </c>
      <c r="F16" s="5"/>
      <c r="G16" s="39" t="s">
        <v>32</v>
      </c>
      <c r="H16" s="40">
        <v>500</v>
      </c>
      <c r="I16" s="40">
        <v>350</v>
      </c>
      <c r="J16" s="40">
        <f>Entertainment[[#This Row],[Projected 
cost]]-Entertainment[[#This Row],[Actual 
cost]]</f>
        <v>150</v>
      </c>
    </row>
    <row r="17" spans="1:10" ht="30" customHeight="1" x14ac:dyDescent="0.3">
      <c r="B17" s="37" t="s">
        <v>30</v>
      </c>
      <c r="C17" s="38">
        <v>100</v>
      </c>
      <c r="D17" s="38">
        <v>90</v>
      </c>
      <c r="E17" s="38">
        <f>Housing[[#This Row],[Projected
cost]]-Housing[[#This Row],[Actual 
cost]]</f>
        <v>10</v>
      </c>
      <c r="F17" s="5"/>
      <c r="G17" s="39" t="s">
        <v>33</v>
      </c>
      <c r="H17" s="40">
        <v>50</v>
      </c>
      <c r="I17" s="40">
        <v>60</v>
      </c>
      <c r="J17" s="40">
        <f>Entertainment[[#This Row],[Projected 
cost]]-Entertainment[[#This Row],[Actual 
cost]]</f>
        <v>-10</v>
      </c>
    </row>
    <row r="18" spans="1:10" ht="30" customHeight="1" x14ac:dyDescent="0.3">
      <c r="B18" s="37" t="s">
        <v>31</v>
      </c>
      <c r="C18" s="38">
        <v>80</v>
      </c>
      <c r="D18" s="38">
        <v>56</v>
      </c>
      <c r="E18" s="38">
        <f>Housing[[#This Row],[Projected
cost]]-Housing[[#This Row],[Actual 
cost]]</f>
        <v>24</v>
      </c>
      <c r="F18" s="5"/>
      <c r="G18" s="39" t="s">
        <v>4</v>
      </c>
      <c r="H18" s="40">
        <v>40</v>
      </c>
      <c r="I18" s="40">
        <v>25</v>
      </c>
      <c r="J18" s="40">
        <f>Entertainment[[#This Row],[Projected 
cost]]-Entertainment[[#This Row],[Actual 
cost]]</f>
        <v>15</v>
      </c>
    </row>
    <row r="19" spans="1:10" ht="30" customHeight="1" x14ac:dyDescent="0.3">
      <c r="B19" s="37" t="s">
        <v>29</v>
      </c>
      <c r="C19" s="38">
        <v>30</v>
      </c>
      <c r="D19" s="38">
        <v>30</v>
      </c>
      <c r="E19" s="38">
        <f>Housing[[#This Row],[Projected
cost]]-Housing[[#This Row],[Actual 
cost]]</f>
        <v>0</v>
      </c>
      <c r="F19" s="5"/>
      <c r="G19" s="39" t="s">
        <v>34</v>
      </c>
      <c r="H19" s="40">
        <v>30</v>
      </c>
      <c r="I19" s="40">
        <v>80</v>
      </c>
      <c r="J19" s="40">
        <f>Entertainment[[#This Row],[Projected 
cost]]-Entertainment[[#This Row],[Actual 
cost]]</f>
        <v>-50</v>
      </c>
    </row>
    <row r="20" spans="1:10" ht="30" customHeight="1" x14ac:dyDescent="0.3">
      <c r="B20" s="37" t="s">
        <v>5</v>
      </c>
      <c r="C20" s="38">
        <v>8</v>
      </c>
      <c r="D20" s="38">
        <v>8</v>
      </c>
      <c r="E20" s="38">
        <f>Housing[[#This Row],[Projected
cost]]-Housing[[#This Row],[Actual 
cost]]</f>
        <v>0</v>
      </c>
      <c r="F20" s="5"/>
      <c r="G20" s="39" t="s">
        <v>6</v>
      </c>
      <c r="H20" s="40">
        <v>50</v>
      </c>
      <c r="I20" s="40">
        <v>50</v>
      </c>
      <c r="J20" s="40">
        <f>Entertainment[[#This Row],[Projected 
cost]]-Entertainment[[#This Row],[Actual 
cost]]</f>
        <v>0</v>
      </c>
    </row>
    <row r="21" spans="1:10" ht="30" customHeight="1" x14ac:dyDescent="0.3">
      <c r="B21" s="37"/>
      <c r="C21" s="38"/>
      <c r="D21" s="38"/>
      <c r="E21" s="38"/>
      <c r="F21" s="5"/>
      <c r="G21" s="37" t="s">
        <v>5</v>
      </c>
      <c r="H21" s="40"/>
      <c r="I21" s="40"/>
      <c r="J21" s="40"/>
    </row>
    <row r="22" spans="1:10" ht="30" customHeight="1" x14ac:dyDescent="0.3">
      <c r="B22" s="64"/>
      <c r="C22" s="38"/>
      <c r="D22" s="38"/>
      <c r="E22" s="38"/>
      <c r="F22" s="5"/>
      <c r="G22" s="39"/>
      <c r="H22" s="40"/>
      <c r="I22" s="40"/>
      <c r="J22" s="40"/>
    </row>
    <row r="23" spans="1:10" ht="30" customHeight="1" x14ac:dyDescent="0.3">
      <c r="B23" s="37"/>
      <c r="C23" s="38"/>
      <c r="D23" s="38"/>
      <c r="E23" s="38"/>
      <c r="F23" s="5"/>
      <c r="G23" s="39"/>
      <c r="H23" s="40"/>
      <c r="I23" s="40"/>
      <c r="J23" s="40"/>
    </row>
    <row r="24" spans="1:10" ht="30" customHeight="1" x14ac:dyDescent="0.3">
      <c r="B24" s="37"/>
      <c r="C24" s="38"/>
      <c r="D24" s="38"/>
      <c r="E24" s="38"/>
      <c r="F24" s="5"/>
      <c r="G24" s="39"/>
      <c r="H24" s="40"/>
      <c r="I24" s="40"/>
      <c r="J24" s="40"/>
    </row>
    <row r="25" spans="1:10" ht="30" customHeight="1" x14ac:dyDescent="0.3">
      <c r="B25" s="37"/>
      <c r="C25" s="38"/>
      <c r="D25" s="38"/>
      <c r="E25" s="38"/>
      <c r="F25" s="5"/>
      <c r="G25" s="41" t="s">
        <v>12</v>
      </c>
      <c r="H25" s="42"/>
      <c r="I25" s="42"/>
      <c r="J25" s="43">
        <f>SUBTOTAL(109,Entertainment[Difference])</f>
        <v>105</v>
      </c>
    </row>
    <row r="26" spans="1:10" ht="30" customHeight="1" x14ac:dyDescent="0.3">
      <c r="B26" s="44" t="s">
        <v>12</v>
      </c>
      <c r="C26" s="45"/>
      <c r="D26" s="45"/>
      <c r="E26" s="38">
        <f>SUBTOTAL(109,Housing[Difference])</f>
        <v>84</v>
      </c>
      <c r="F26" s="5"/>
      <c r="G26" s="46"/>
      <c r="H26" s="46"/>
      <c r="I26" s="46"/>
      <c r="J26" s="46"/>
    </row>
    <row r="27" spans="1:10" ht="37.950000000000003" customHeight="1" x14ac:dyDescent="0.3">
      <c r="B27" s="47"/>
      <c r="C27" s="48"/>
      <c r="D27" s="48"/>
      <c r="E27" s="48"/>
      <c r="F27" s="5"/>
      <c r="G27" s="46"/>
      <c r="H27" s="46"/>
      <c r="I27" s="46"/>
      <c r="J27" s="46"/>
    </row>
    <row r="28" spans="1:10" s="2" customFormat="1" ht="30" customHeight="1" x14ac:dyDescent="0.3">
      <c r="A28" s="28"/>
      <c r="B28" s="69" t="s">
        <v>35</v>
      </c>
      <c r="C28" s="70"/>
      <c r="D28" s="70"/>
      <c r="E28" s="70"/>
      <c r="F28" s="49"/>
      <c r="G28" s="67" t="s">
        <v>38</v>
      </c>
      <c r="H28" s="67"/>
      <c r="I28" s="67"/>
      <c r="J28" s="67"/>
    </row>
    <row r="29" spans="1:10" ht="48" customHeight="1" x14ac:dyDescent="0.3">
      <c r="B29" s="63" t="s">
        <v>27</v>
      </c>
      <c r="C29" s="35" t="s">
        <v>22</v>
      </c>
      <c r="D29" s="35" t="s">
        <v>21</v>
      </c>
      <c r="E29" s="36" t="s">
        <v>3</v>
      </c>
      <c r="F29" s="5"/>
      <c r="G29" s="63" t="s">
        <v>27</v>
      </c>
      <c r="H29" s="35" t="s">
        <v>22</v>
      </c>
      <c r="I29" s="35" t="s">
        <v>21</v>
      </c>
      <c r="J29" s="36" t="s">
        <v>3</v>
      </c>
    </row>
    <row r="30" spans="1:10" ht="30" customHeight="1" x14ac:dyDescent="0.3">
      <c r="B30" s="39" t="s">
        <v>7</v>
      </c>
      <c r="C30" s="40">
        <v>250</v>
      </c>
      <c r="D30" s="40">
        <v>360</v>
      </c>
      <c r="E30" s="40">
        <f>Transportation[[#This Row],[Projected 
cost]]-Transportation[[#This Row],[Actual 
cost]]</f>
        <v>-110</v>
      </c>
      <c r="F30" s="5"/>
      <c r="G30" s="39" t="s">
        <v>39</v>
      </c>
      <c r="H30" s="40">
        <v>200</v>
      </c>
      <c r="I30" s="40">
        <v>180</v>
      </c>
      <c r="J30" s="40">
        <f>Loans[[#This Row],[Projected 
cost]]-Loans[[#This Row],[Actual 
cost]]</f>
        <v>20</v>
      </c>
    </row>
    <row r="31" spans="1:10" ht="30" customHeight="1" x14ac:dyDescent="0.3">
      <c r="B31" s="39" t="s">
        <v>36</v>
      </c>
      <c r="C31" s="40">
        <v>80</v>
      </c>
      <c r="D31" s="40">
        <v>50</v>
      </c>
      <c r="E31" s="40">
        <f>Transportation[[#This Row],[Projected 
cost]]-Transportation[[#This Row],[Actual 
cost]]</f>
        <v>30</v>
      </c>
      <c r="F31" s="5"/>
      <c r="G31" s="39" t="s">
        <v>14</v>
      </c>
      <c r="H31" s="40">
        <v>150</v>
      </c>
      <c r="I31" s="40">
        <v>190</v>
      </c>
      <c r="J31" s="40">
        <f>Loans[[#This Row],[Projected 
cost]]-Loans[[#This Row],[Actual 
cost]]</f>
        <v>-40</v>
      </c>
    </row>
    <row r="32" spans="1:10" ht="30" customHeight="1" x14ac:dyDescent="0.3">
      <c r="B32" s="39" t="s">
        <v>37</v>
      </c>
      <c r="C32" s="40">
        <v>60</v>
      </c>
      <c r="D32" s="40">
        <v>10</v>
      </c>
      <c r="E32" s="40">
        <f>Transportation[[#This Row],[Projected 
cost]]-Transportation[[#This Row],[Actual 
cost]]</f>
        <v>50</v>
      </c>
      <c r="F32" s="5"/>
      <c r="G32" s="39" t="s">
        <v>40</v>
      </c>
      <c r="H32" s="40">
        <v>150</v>
      </c>
      <c r="I32" s="40">
        <v>180</v>
      </c>
      <c r="J32" s="40">
        <f>Loans[[#This Row],[Projected 
cost]]-Loans[[#This Row],[Actual 
cost]]</f>
        <v>-30</v>
      </c>
    </row>
    <row r="33" spans="1:10" ht="30" customHeight="1" x14ac:dyDescent="0.3">
      <c r="B33" s="37" t="s">
        <v>5</v>
      </c>
      <c r="C33" s="40">
        <v>0</v>
      </c>
      <c r="D33" s="40">
        <v>0</v>
      </c>
      <c r="E33" s="40">
        <f>Transportation[[#This Row],[Projected 
cost]]-Transportation[[#This Row],[Actual 
cost]]</f>
        <v>0</v>
      </c>
      <c r="F33" s="5"/>
      <c r="G33" s="37" t="s">
        <v>5</v>
      </c>
      <c r="H33" s="40">
        <v>0</v>
      </c>
      <c r="I33" s="40">
        <v>0</v>
      </c>
      <c r="J33" s="40">
        <f>Loans[[#This Row],[Projected 
cost]]-Loans[[#This Row],[Actual 
cost]]</f>
        <v>0</v>
      </c>
    </row>
    <row r="34" spans="1:10" ht="30" customHeight="1" x14ac:dyDescent="0.3">
      <c r="B34" s="39"/>
      <c r="C34" s="40"/>
      <c r="D34" s="40"/>
      <c r="E34" s="40"/>
      <c r="F34" s="5"/>
      <c r="G34" s="39"/>
      <c r="H34" s="40"/>
      <c r="I34" s="40"/>
      <c r="J34" s="40"/>
    </row>
    <row r="35" spans="1:10" ht="30" customHeight="1" x14ac:dyDescent="0.3">
      <c r="B35" s="39"/>
      <c r="C35" s="40"/>
      <c r="D35" s="40"/>
      <c r="E35" s="40"/>
      <c r="F35" s="5"/>
      <c r="G35" s="39"/>
      <c r="H35" s="40"/>
      <c r="I35" s="40"/>
      <c r="J35" s="40"/>
    </row>
    <row r="36" spans="1:10" ht="30" customHeight="1" x14ac:dyDescent="0.3">
      <c r="B36" s="39"/>
      <c r="C36" s="40"/>
      <c r="D36" s="40"/>
      <c r="E36" s="40"/>
      <c r="F36" s="5"/>
      <c r="G36" s="41" t="s">
        <v>12</v>
      </c>
      <c r="H36" s="50"/>
      <c r="I36" s="50"/>
      <c r="J36" s="43">
        <f>SUBTOTAL(109,Loans[Difference])</f>
        <v>-50</v>
      </c>
    </row>
    <row r="37" spans="1:10" ht="30" customHeight="1" x14ac:dyDescent="0.3">
      <c r="B37" s="41" t="s">
        <v>12</v>
      </c>
      <c r="C37" s="50"/>
      <c r="D37" s="50"/>
      <c r="E37" s="43">
        <f>SUBTOTAL(109,Transportation[Difference])</f>
        <v>-30</v>
      </c>
      <c r="F37" s="5"/>
      <c r="G37" s="47"/>
      <c r="H37" s="51"/>
      <c r="I37" s="51"/>
      <c r="J37" s="51"/>
    </row>
    <row r="38" spans="1:10" ht="37.950000000000003" customHeight="1" x14ac:dyDescent="0.3">
      <c r="B38" s="52"/>
      <c r="C38" s="53"/>
      <c r="D38" s="53"/>
      <c r="E38" s="48"/>
      <c r="F38" s="5"/>
      <c r="G38" s="73"/>
      <c r="H38" s="73"/>
      <c r="I38" s="73"/>
      <c r="J38" s="73"/>
    </row>
    <row r="39" spans="1:10" s="2" customFormat="1" ht="30" customHeight="1" x14ac:dyDescent="0.3">
      <c r="A39" s="28"/>
      <c r="B39" s="67" t="s">
        <v>41</v>
      </c>
      <c r="C39" s="68"/>
      <c r="D39" s="68"/>
      <c r="E39" s="68"/>
      <c r="F39" s="49"/>
      <c r="G39" s="67" t="s">
        <v>45</v>
      </c>
      <c r="H39" s="68"/>
      <c r="I39" s="68"/>
      <c r="J39" s="68"/>
    </row>
    <row r="40" spans="1:10" ht="48" customHeight="1" x14ac:dyDescent="0.3">
      <c r="B40" s="63" t="s">
        <v>27</v>
      </c>
      <c r="C40" s="35" t="s">
        <v>20</v>
      </c>
      <c r="D40" s="35" t="s">
        <v>21</v>
      </c>
      <c r="E40" s="36" t="s">
        <v>3</v>
      </c>
      <c r="F40" s="5"/>
      <c r="G40" s="63" t="s">
        <v>27</v>
      </c>
      <c r="H40" s="35" t="s">
        <v>22</v>
      </c>
      <c r="I40" s="35" t="s">
        <v>21</v>
      </c>
      <c r="J40" s="36" t="s">
        <v>3</v>
      </c>
    </row>
    <row r="41" spans="1:10" ht="30" customHeight="1" x14ac:dyDescent="0.3">
      <c r="B41" s="39" t="s">
        <v>42</v>
      </c>
      <c r="C41" s="40">
        <v>250</v>
      </c>
      <c r="D41" s="40">
        <v>250</v>
      </c>
      <c r="E41" s="40">
        <f>Insurance[[#This Row],[Projected
cost]]-Insurance[[#This Row],[Actual 
cost]]</f>
        <v>0</v>
      </c>
      <c r="F41" s="5"/>
      <c r="G41" s="39" t="s">
        <v>46</v>
      </c>
      <c r="H41" s="40">
        <v>400</v>
      </c>
      <c r="I41" s="40">
        <v>400</v>
      </c>
      <c r="J41" s="40">
        <f>Taxes[[#This Row],[Projected 
cost]]-Taxes[[#This Row],[Actual 
cost]]</f>
        <v>0</v>
      </c>
    </row>
    <row r="42" spans="1:10" ht="30" customHeight="1" x14ac:dyDescent="0.3">
      <c r="B42" s="39" t="s">
        <v>43</v>
      </c>
      <c r="C42" s="40">
        <v>160</v>
      </c>
      <c r="D42" s="40">
        <v>160</v>
      </c>
      <c r="E42" s="40">
        <f>Insurance[[#This Row],[Projected
cost]]-Insurance[[#This Row],[Actual 
cost]]</f>
        <v>0</v>
      </c>
      <c r="F42" s="5"/>
      <c r="G42" s="39" t="s">
        <v>47</v>
      </c>
      <c r="H42" s="40">
        <v>100</v>
      </c>
      <c r="I42" s="40">
        <v>90</v>
      </c>
      <c r="J42" s="40">
        <f>Taxes[[#This Row],[Projected 
cost]]-Taxes[[#This Row],[Actual 
cost]]</f>
        <v>10</v>
      </c>
    </row>
    <row r="43" spans="1:10" ht="30" customHeight="1" x14ac:dyDescent="0.3">
      <c r="B43" s="39" t="s">
        <v>44</v>
      </c>
      <c r="C43" s="40">
        <v>120</v>
      </c>
      <c r="D43" s="40">
        <v>100</v>
      </c>
      <c r="E43" s="40">
        <f>Insurance[[#This Row],[Projected
cost]]-Insurance[[#This Row],[Actual 
cost]]</f>
        <v>20</v>
      </c>
      <c r="F43" s="5"/>
      <c r="G43" s="39" t="s">
        <v>48</v>
      </c>
      <c r="H43" s="40">
        <v>100</v>
      </c>
      <c r="I43" s="40">
        <v>50</v>
      </c>
      <c r="J43" s="40">
        <f>Taxes[[#This Row],[Projected 
cost]]-Taxes[[#This Row],[Actual 
cost]]</f>
        <v>50</v>
      </c>
    </row>
    <row r="44" spans="1:10" ht="30" customHeight="1" x14ac:dyDescent="0.3">
      <c r="B44" s="39" t="s">
        <v>5</v>
      </c>
      <c r="C44" s="40">
        <v>15</v>
      </c>
      <c r="D44" s="40">
        <v>0</v>
      </c>
      <c r="E44" s="40">
        <f>Insurance[[#This Row],[Projected
cost]]-Insurance[[#This Row],[Actual 
cost]]</f>
        <v>15</v>
      </c>
      <c r="F44" s="5"/>
      <c r="G44" s="39" t="s">
        <v>5</v>
      </c>
      <c r="H44" s="40">
        <v>10</v>
      </c>
      <c r="I44" s="40">
        <v>0</v>
      </c>
      <c r="J44" s="40">
        <f>Taxes[[#This Row],[Projected 
cost]]-Taxes[[#This Row],[Actual 
cost]]</f>
        <v>10</v>
      </c>
    </row>
    <row r="45" spans="1:10" ht="30" customHeight="1" x14ac:dyDescent="0.3">
      <c r="B45" s="41" t="s">
        <v>12</v>
      </c>
      <c r="C45" s="54"/>
      <c r="D45" s="54"/>
      <c r="E45" s="43">
        <f>SUBTOTAL(109,Insurance[Difference])</f>
        <v>35</v>
      </c>
      <c r="F45" s="5"/>
      <c r="G45" s="41" t="s">
        <v>12</v>
      </c>
      <c r="H45" s="50"/>
      <c r="I45" s="50"/>
      <c r="J45" s="43">
        <f>SUBTOTAL(109,Taxes[Difference])</f>
        <v>70</v>
      </c>
    </row>
    <row r="46" spans="1:10" ht="37.950000000000003" customHeight="1" x14ac:dyDescent="0.3">
      <c r="B46" s="55"/>
      <c r="C46" s="56"/>
      <c r="D46" s="56"/>
      <c r="E46" s="40"/>
      <c r="F46" s="5"/>
      <c r="G46" s="46"/>
      <c r="H46" s="46"/>
      <c r="I46" s="46"/>
      <c r="J46" s="46"/>
    </row>
    <row r="47" spans="1:10" s="2" customFormat="1" ht="30" customHeight="1" x14ac:dyDescent="0.3">
      <c r="A47" s="28"/>
      <c r="B47" s="69" t="s">
        <v>49</v>
      </c>
      <c r="C47" s="70"/>
      <c r="D47" s="70"/>
      <c r="E47" s="70"/>
      <c r="F47" s="49"/>
      <c r="G47" s="67" t="s">
        <v>53</v>
      </c>
      <c r="H47" s="68"/>
      <c r="I47" s="68"/>
      <c r="J47" s="68"/>
    </row>
    <row r="48" spans="1:10" ht="49.95" customHeight="1" x14ac:dyDescent="0.3">
      <c r="B48" s="63" t="s">
        <v>27</v>
      </c>
      <c r="C48" s="35" t="s">
        <v>22</v>
      </c>
      <c r="D48" s="35" t="s">
        <v>21</v>
      </c>
      <c r="E48" s="36" t="s">
        <v>3</v>
      </c>
      <c r="F48" s="5"/>
      <c r="G48" s="63" t="s">
        <v>27</v>
      </c>
      <c r="H48" s="35" t="s">
        <v>22</v>
      </c>
      <c r="I48" s="35" t="s">
        <v>21</v>
      </c>
      <c r="J48" s="36" t="s">
        <v>3</v>
      </c>
    </row>
    <row r="49" spans="1:10" ht="30" customHeight="1" x14ac:dyDescent="0.3">
      <c r="B49" s="39" t="s">
        <v>50</v>
      </c>
      <c r="C49" s="40">
        <v>120</v>
      </c>
      <c r="D49" s="40">
        <v>100</v>
      </c>
      <c r="E49" s="40">
        <f>Food[[#This Row],[Projected 
cost]]-Food[[#This Row],[Actual 
cost]]</f>
        <v>20</v>
      </c>
      <c r="F49" s="5"/>
      <c r="G49" s="39" t="s">
        <v>54</v>
      </c>
      <c r="H49" s="40">
        <v>200</v>
      </c>
      <c r="I49" s="40">
        <v>140</v>
      </c>
      <c r="J49" s="40">
        <f>Savings[[#This Row],[Projected 
cost]]-Savings[[#This Row],[Actual 
cost]]</f>
        <v>60</v>
      </c>
    </row>
    <row r="50" spans="1:10" ht="30" customHeight="1" x14ac:dyDescent="0.3">
      <c r="B50" s="39" t="s">
        <v>51</v>
      </c>
      <c r="C50" s="40">
        <v>400</v>
      </c>
      <c r="D50" s="40">
        <v>400</v>
      </c>
      <c r="E50" s="40">
        <f>Food[[#This Row],[Projected 
cost]]-Food[[#This Row],[Actual 
cost]]</f>
        <v>0</v>
      </c>
      <c r="F50" s="5"/>
      <c r="G50" s="39" t="s">
        <v>55</v>
      </c>
      <c r="H50" s="40">
        <v>50</v>
      </c>
      <c r="I50" s="40">
        <v>30</v>
      </c>
      <c r="J50" s="40">
        <f>Savings[[#This Row],[Projected 
cost]]-Savings[[#This Row],[Actual 
cost]]</f>
        <v>20</v>
      </c>
    </row>
    <row r="51" spans="1:10" ht="30" customHeight="1" x14ac:dyDescent="0.3">
      <c r="B51" s="39" t="s">
        <v>52</v>
      </c>
      <c r="C51" s="40">
        <v>80</v>
      </c>
      <c r="D51" s="40">
        <v>30</v>
      </c>
      <c r="E51" s="40">
        <f>Food[[#This Row],[Projected 
cost]]-Food[[#This Row],[Actual 
cost]]</f>
        <v>50</v>
      </c>
      <c r="F51" s="5"/>
      <c r="G51" s="39" t="s">
        <v>56</v>
      </c>
      <c r="H51" s="40">
        <v>60</v>
      </c>
      <c r="I51" s="40">
        <v>60</v>
      </c>
      <c r="J51" s="40">
        <f>Savings[[#This Row],[Projected 
cost]]-Savings[[#This Row],[Actual 
cost]]</f>
        <v>0</v>
      </c>
    </row>
    <row r="52" spans="1:10" ht="30" customHeight="1" x14ac:dyDescent="0.3">
      <c r="B52" s="41" t="s">
        <v>12</v>
      </c>
      <c r="C52" s="54"/>
      <c r="D52" s="54"/>
      <c r="E52" s="43">
        <f>SUBTOTAL(109,Food[Difference])</f>
        <v>70</v>
      </c>
      <c r="F52" s="5"/>
      <c r="G52" s="41" t="s">
        <v>12</v>
      </c>
      <c r="H52" s="50"/>
      <c r="I52" s="50"/>
      <c r="J52" s="43">
        <f>SUBTOTAL(109,Savings[Difference])</f>
        <v>80</v>
      </c>
    </row>
    <row r="53" spans="1:10" ht="37.950000000000003" customHeight="1" x14ac:dyDescent="0.3">
      <c r="B53" s="57"/>
      <c r="C53" s="51"/>
      <c r="D53" s="51"/>
      <c r="E53" s="51"/>
      <c r="F53" s="5"/>
      <c r="G53" s="58"/>
      <c r="H53" s="59"/>
      <c r="I53" s="59"/>
      <c r="J53" s="59"/>
    </row>
    <row r="54" spans="1:10" s="2" customFormat="1" ht="30" customHeight="1" x14ac:dyDescent="0.3">
      <c r="A54" s="28"/>
      <c r="B54" s="69" t="s">
        <v>57</v>
      </c>
      <c r="C54" s="70"/>
      <c r="D54" s="70"/>
      <c r="E54" s="70"/>
      <c r="F54" s="49"/>
      <c r="G54" s="67" t="s">
        <v>61</v>
      </c>
      <c r="H54" s="68"/>
      <c r="I54" s="68"/>
      <c r="J54" s="68"/>
    </row>
    <row r="55" spans="1:10" ht="48" customHeight="1" x14ac:dyDescent="0.3">
      <c r="B55" s="63" t="s">
        <v>27</v>
      </c>
      <c r="C55" s="35" t="s">
        <v>22</v>
      </c>
      <c r="D55" s="35" t="s">
        <v>21</v>
      </c>
      <c r="E55" s="36" t="s">
        <v>3</v>
      </c>
      <c r="F55" s="5"/>
      <c r="G55" s="63" t="s">
        <v>27</v>
      </c>
      <c r="H55" s="35" t="s">
        <v>22</v>
      </c>
      <c r="I55" s="35" t="s">
        <v>21</v>
      </c>
      <c r="J55" s="36" t="s">
        <v>3</v>
      </c>
    </row>
    <row r="56" spans="1:10" ht="30" customHeight="1" x14ac:dyDescent="0.3">
      <c r="B56" s="39" t="s">
        <v>58</v>
      </c>
      <c r="C56" s="40">
        <v>100</v>
      </c>
      <c r="D56" s="40">
        <v>80</v>
      </c>
      <c r="E56" s="40">
        <f>Pets[[#This Row],[Projected 
cost]]-Pets[[#This Row],[Actual 
cost]]</f>
        <v>20</v>
      </c>
      <c r="F56" s="5"/>
      <c r="G56" s="39" t="s">
        <v>62</v>
      </c>
      <c r="H56" s="40">
        <v>50</v>
      </c>
      <c r="I56" s="40">
        <v>50</v>
      </c>
      <c r="J56" s="40">
        <f>Gifts[[#This Row],[Projected 
cost]]-Gifts[[#This Row],[Actual 
cost]]</f>
        <v>0</v>
      </c>
    </row>
    <row r="57" spans="1:10" ht="30" customHeight="1" x14ac:dyDescent="0.3">
      <c r="B57" s="39" t="s">
        <v>59</v>
      </c>
      <c r="C57" s="40">
        <v>100</v>
      </c>
      <c r="D57" s="40">
        <v>80</v>
      </c>
      <c r="E57" s="40">
        <f>Pets[[#This Row],[Projected 
cost]]-Pets[[#This Row],[Actual 
cost]]</f>
        <v>20</v>
      </c>
      <c r="F57" s="5"/>
      <c r="G57" s="39" t="s">
        <v>63</v>
      </c>
      <c r="H57" s="40">
        <v>50</v>
      </c>
      <c r="I57" s="40">
        <v>50</v>
      </c>
      <c r="J57" s="40">
        <f>Gifts[[#This Row],[Projected 
cost]]-Gifts[[#This Row],[Actual 
cost]]</f>
        <v>0</v>
      </c>
    </row>
    <row r="58" spans="1:10" ht="30" customHeight="1" x14ac:dyDescent="0.3">
      <c r="B58" s="39" t="s">
        <v>60</v>
      </c>
      <c r="C58" s="40">
        <v>100</v>
      </c>
      <c r="D58" s="40">
        <v>80</v>
      </c>
      <c r="E58" s="40">
        <f>Pets[[#This Row],[Projected 
cost]]-Pets[[#This Row],[Actual 
cost]]</f>
        <v>20</v>
      </c>
      <c r="F58" s="5"/>
      <c r="G58" s="39" t="s">
        <v>64</v>
      </c>
      <c r="H58" s="40">
        <v>50</v>
      </c>
      <c r="I58" s="40">
        <v>50</v>
      </c>
      <c r="J58" s="40">
        <f>Gifts[[#This Row],[Projected 
cost]]-Gifts[[#This Row],[Actual 
cost]]</f>
        <v>0</v>
      </c>
    </row>
    <row r="59" spans="1:10" ht="30" customHeight="1" x14ac:dyDescent="0.3">
      <c r="B59" s="39"/>
      <c r="C59" s="40"/>
      <c r="D59" s="40"/>
      <c r="E59" s="40"/>
      <c r="F59" s="5"/>
      <c r="G59" s="41" t="s">
        <v>12</v>
      </c>
      <c r="H59" s="54"/>
      <c r="I59" s="54"/>
      <c r="J59" s="43">
        <f>SUBTOTAL(109,Gifts[Difference])</f>
        <v>0</v>
      </c>
    </row>
    <row r="60" spans="1:10" ht="30" customHeight="1" x14ac:dyDescent="0.3">
      <c r="B60" s="39"/>
      <c r="C60" s="40"/>
      <c r="D60" s="40"/>
      <c r="E60" s="40"/>
      <c r="F60" s="5"/>
      <c r="G60" s="47"/>
      <c r="H60" s="53"/>
      <c r="I60" s="53"/>
      <c r="J60" s="48"/>
    </row>
    <row r="61" spans="1:10" ht="30" customHeight="1" x14ac:dyDescent="0.3">
      <c r="B61" s="41" t="s">
        <v>12</v>
      </c>
      <c r="C61" s="60"/>
      <c r="D61" s="60"/>
      <c r="E61" s="60">
        <f>SUBTOTAL(109,Pets[Difference])</f>
        <v>60</v>
      </c>
      <c r="F61" s="5"/>
      <c r="G61" s="47"/>
      <c r="H61" s="53"/>
      <c r="I61" s="53"/>
      <c r="J61" s="48"/>
    </row>
    <row r="62" spans="1:10" ht="37.950000000000003" customHeight="1" x14ac:dyDescent="0.3">
      <c r="B62" s="52"/>
      <c r="C62" s="61"/>
      <c r="D62" s="61"/>
      <c r="E62" s="61"/>
      <c r="F62" s="5"/>
      <c r="G62" s="62"/>
      <c r="H62" s="53"/>
      <c r="I62" s="53"/>
      <c r="J62" s="53"/>
    </row>
    <row r="63" spans="1:10" s="2" customFormat="1" ht="30" customHeight="1" x14ac:dyDescent="0.3">
      <c r="A63" s="28"/>
      <c r="B63" s="71" t="s">
        <v>65</v>
      </c>
      <c r="C63" s="72"/>
      <c r="D63" s="72"/>
      <c r="E63" s="72"/>
      <c r="F63" s="49"/>
      <c r="G63" s="69" t="s">
        <v>68</v>
      </c>
      <c r="H63" s="70"/>
      <c r="I63" s="70"/>
      <c r="J63" s="70"/>
    </row>
    <row r="64" spans="1:10" ht="48" customHeight="1" x14ac:dyDescent="0.3">
      <c r="B64" s="63" t="s">
        <v>27</v>
      </c>
      <c r="C64" s="35" t="s">
        <v>22</v>
      </c>
      <c r="D64" s="35" t="s">
        <v>21</v>
      </c>
      <c r="E64" s="36" t="s">
        <v>3</v>
      </c>
      <c r="F64" s="5"/>
      <c r="G64" s="63" t="s">
        <v>27</v>
      </c>
      <c r="H64" s="35" t="s">
        <v>22</v>
      </c>
      <c r="I64" s="35" t="s">
        <v>21</v>
      </c>
      <c r="J64" s="36" t="s">
        <v>3</v>
      </c>
    </row>
    <row r="65" spans="2:10" ht="30" customHeight="1" x14ac:dyDescent="0.3">
      <c r="B65" s="39" t="s">
        <v>66</v>
      </c>
      <c r="C65" s="40">
        <v>180</v>
      </c>
      <c r="D65" s="40">
        <v>180</v>
      </c>
      <c r="E65" s="40">
        <f>PersonalCare[[#This Row],[Projected 
cost]]-PersonalCare[[#This Row],[Actual 
cost]]</f>
        <v>0</v>
      </c>
      <c r="F65" s="5"/>
      <c r="G65" s="39" t="s">
        <v>69</v>
      </c>
      <c r="H65" s="40">
        <v>500</v>
      </c>
      <c r="I65" s="40">
        <v>200</v>
      </c>
      <c r="J65" s="40">
        <f>Legal[[#This Row],[Projected 
cost]]-Legal[[#This Row],[Actual 
cost]]</f>
        <v>300</v>
      </c>
    </row>
    <row r="66" spans="2:10" ht="30" customHeight="1" x14ac:dyDescent="0.3">
      <c r="B66" s="39" t="s">
        <v>8</v>
      </c>
      <c r="C66" s="40">
        <v>100</v>
      </c>
      <c r="D66" s="40">
        <v>90</v>
      </c>
      <c r="E66" s="40">
        <f>PersonalCare[[#This Row],[Projected 
cost]]-PersonalCare[[#This Row],[Actual 
cost]]</f>
        <v>10</v>
      </c>
      <c r="F66" s="5"/>
      <c r="G66" s="39" t="s">
        <v>70</v>
      </c>
      <c r="H66" s="40">
        <v>500</v>
      </c>
      <c r="I66" s="40">
        <v>0</v>
      </c>
      <c r="J66" s="40">
        <f>Legal[[#This Row],[Projected 
cost]]-Legal[[#This Row],[Actual 
cost]]</f>
        <v>500</v>
      </c>
    </row>
    <row r="67" spans="2:10" ht="30" customHeight="1" x14ac:dyDescent="0.3">
      <c r="B67" s="39" t="s">
        <v>9</v>
      </c>
      <c r="C67" s="40">
        <v>250</v>
      </c>
      <c r="D67" s="40">
        <v>250</v>
      </c>
      <c r="E67" s="40">
        <f>PersonalCare[[#This Row],[Projected 
cost]]-PersonalCare[[#This Row],[Actual 
cost]]</f>
        <v>0</v>
      </c>
      <c r="F67" s="5"/>
      <c r="G67" s="39" t="s">
        <v>71</v>
      </c>
      <c r="H67" s="40">
        <v>50</v>
      </c>
      <c r="I67" s="40">
        <v>0</v>
      </c>
      <c r="J67" s="40">
        <f>Legal[[#This Row],[Projected 
cost]]-Legal[[#This Row],[Actual 
cost]]</f>
        <v>50</v>
      </c>
    </row>
    <row r="68" spans="2:10" ht="30" customHeight="1" x14ac:dyDescent="0.3">
      <c r="B68" s="39" t="s">
        <v>67</v>
      </c>
      <c r="C68" s="40">
        <v>100</v>
      </c>
      <c r="D68" s="40">
        <v>200</v>
      </c>
      <c r="E68" s="40">
        <f>PersonalCare[[#This Row],[Projected 
cost]]-PersonalCare[[#This Row],[Actual 
cost]]</f>
        <v>-100</v>
      </c>
      <c r="F68" s="5"/>
      <c r="G68" s="39" t="s">
        <v>5</v>
      </c>
      <c r="H68" s="40"/>
      <c r="I68" s="40"/>
      <c r="J68" s="40"/>
    </row>
    <row r="69" spans="2:10" ht="30" customHeight="1" x14ac:dyDescent="0.3">
      <c r="B69" s="39" t="s">
        <v>10</v>
      </c>
      <c r="C69" s="40">
        <v>50</v>
      </c>
      <c r="D69" s="40">
        <v>50</v>
      </c>
      <c r="E69" s="40">
        <f>PersonalCare[[#This Row],[Projected 
cost]]-PersonalCare[[#This Row],[Actual 
cost]]</f>
        <v>0</v>
      </c>
      <c r="F69" s="5"/>
      <c r="G69" s="41" t="s">
        <v>12</v>
      </c>
      <c r="H69" s="54"/>
      <c r="I69" s="54"/>
      <c r="J69" s="43">
        <f>SUBTOTAL(109,Legal[Difference])</f>
        <v>850</v>
      </c>
    </row>
    <row r="70" spans="2:10" ht="30" customHeight="1" x14ac:dyDescent="0.3">
      <c r="B70" s="39" t="s">
        <v>11</v>
      </c>
      <c r="C70" s="40">
        <v>50</v>
      </c>
      <c r="D70" s="40">
        <v>50</v>
      </c>
      <c r="E70" s="40">
        <f>PersonalCare[[#This Row],[Projected 
cost]]-PersonalCare[[#This Row],[Actual 
cost]]</f>
        <v>0</v>
      </c>
      <c r="F70" s="5"/>
      <c r="G70" s="46"/>
      <c r="H70" s="46"/>
      <c r="I70" s="46"/>
      <c r="J70" s="46"/>
    </row>
    <row r="71" spans="2:10" ht="30" customHeight="1" x14ac:dyDescent="0.3">
      <c r="B71" s="39" t="s">
        <v>5</v>
      </c>
      <c r="C71" s="40"/>
      <c r="D71" s="40"/>
      <c r="E71" s="40"/>
      <c r="F71" s="5"/>
      <c r="G71" s="46"/>
      <c r="H71" s="46"/>
      <c r="I71" s="46"/>
      <c r="J71" s="46"/>
    </row>
    <row r="72" spans="2:10" ht="30" customHeight="1" x14ac:dyDescent="0.3">
      <c r="B72" s="41" t="s">
        <v>12</v>
      </c>
      <c r="C72" s="54"/>
      <c r="D72" s="54"/>
      <c r="E72" s="43">
        <f>SUBTOTAL(109,PersonalCare[Difference])</f>
        <v>-90</v>
      </c>
      <c r="F72" s="5"/>
      <c r="G72" s="46"/>
      <c r="H72" s="46"/>
      <c r="I72" s="46"/>
      <c r="J72" s="46"/>
    </row>
    <row r="73" spans="2:10" ht="30" customHeight="1" x14ac:dyDescent="0.3">
      <c r="B73" s="26"/>
      <c r="C73" s="26"/>
      <c r="D73" s="26"/>
      <c r="E73" s="26"/>
      <c r="F73" s="5"/>
      <c r="G73" s="88" t="s">
        <v>23</v>
      </c>
      <c r="H73" s="88"/>
      <c r="I73" s="88"/>
      <c r="J73" s="85">
        <f>SUBTOTAL(109,Housing[Projected
cost],Transportation[Projected 
cost],Insurance[Projected
cost],Food[Projected 
cost],Pets[Projected 
cost],PersonalCare[Projected 
cost],Entertainment[Projected 
cost],Loans[Projected 
cost],Taxes[Projected 
cost],Savings[Projected 
cost],Gifts[Projected 
cost],Legal[Projected 
cost])</f>
        <v>6573</v>
      </c>
    </row>
    <row r="74" spans="2:10" ht="30" customHeight="1" x14ac:dyDescent="0.3">
      <c r="F74" s="5"/>
      <c r="G74" s="88"/>
      <c r="H74" s="88"/>
      <c r="I74" s="88"/>
      <c r="J74" s="85"/>
    </row>
    <row r="75" spans="2:10" ht="30" customHeight="1" x14ac:dyDescent="0.3">
      <c r="F75" s="5"/>
      <c r="G75" s="87" t="s">
        <v>24</v>
      </c>
      <c r="H75" s="87"/>
      <c r="I75" s="87"/>
      <c r="J75" s="86">
        <f>SUBTOTAL(109,Housing[Actual 
cost],Transportation[Actual 
cost],Insurance[Actual 
cost],Food[Actual 
cost],Pets[Actual 
cost],PersonalCare[Actual 
cost],Entertainment[Actual 
cost],Loans[Actual 
cost],Taxes[Actual 
cost],Savings[Actual 
cost],Gifts[Actual 
cost],Legal[Actual 
cost])</f>
        <v>5389</v>
      </c>
    </row>
    <row r="76" spans="2:10" ht="30" customHeight="1" x14ac:dyDescent="0.3">
      <c r="F76" s="5"/>
      <c r="G76" s="87"/>
      <c r="H76" s="87"/>
      <c r="I76" s="87"/>
      <c r="J76" s="86"/>
    </row>
    <row r="77" spans="2:10" ht="24.9" customHeight="1" x14ac:dyDescent="0.3">
      <c r="F77" s="5"/>
      <c r="G77" s="83" t="s">
        <v>25</v>
      </c>
      <c r="H77" s="83"/>
      <c r="I77" s="83"/>
      <c r="J77" s="84">
        <f>J73-J75</f>
        <v>1184</v>
      </c>
    </row>
    <row r="78" spans="2:10" ht="24.9" customHeight="1" x14ac:dyDescent="0.3">
      <c r="F78" s="5"/>
      <c r="G78" s="83"/>
      <c r="H78" s="83"/>
      <c r="I78" s="83"/>
      <c r="J78" s="84"/>
    </row>
    <row r="79" spans="2:10" ht="24.9" customHeight="1" x14ac:dyDescent="0.3">
      <c r="F79" s="5"/>
    </row>
    <row r="80" spans="2:10" ht="24.9" customHeight="1" x14ac:dyDescent="0.3">
      <c r="F80" s="5"/>
    </row>
    <row r="81" spans="6:6" ht="24.9" customHeight="1" x14ac:dyDescent="0.3">
      <c r="F81" s="5"/>
    </row>
  </sheetData>
  <mergeCells count="26">
    <mergeCell ref="B39:E39"/>
    <mergeCell ref="G28:J28"/>
    <mergeCell ref="G39:J39"/>
    <mergeCell ref="B47:E47"/>
    <mergeCell ref="G77:I78"/>
    <mergeCell ref="J77:J78"/>
    <mergeCell ref="J73:J74"/>
    <mergeCell ref="J75:J76"/>
    <mergeCell ref="G75:I76"/>
    <mergeCell ref="G73:I74"/>
    <mergeCell ref="C2:G2"/>
    <mergeCell ref="G47:J47"/>
    <mergeCell ref="B54:E54"/>
    <mergeCell ref="G54:J54"/>
    <mergeCell ref="B63:E63"/>
    <mergeCell ref="G63:J63"/>
    <mergeCell ref="G38:J38"/>
    <mergeCell ref="E4:G5"/>
    <mergeCell ref="E6:G7"/>
    <mergeCell ref="E8:G9"/>
    <mergeCell ref="B4:C4"/>
    <mergeCell ref="B9:C9"/>
    <mergeCell ref="H4:H5"/>
    <mergeCell ref="H6:H7"/>
    <mergeCell ref="H8:H9"/>
    <mergeCell ref="B28:E28"/>
  </mergeCells>
  <dataValidations count="12">
    <dataValidation allowBlank="1" showInputMessage="1" showErrorMessage="1" prompt="Create a Personal Monthly Budget in this worksheet. Helpful instructions on how to use this worksheet are in cells in this column. Arrow down to get started." sqref="A1" xr:uid="{535C1FB4-69DA-478A-9C24-451D9BD5B386}"/>
    <dataValidation allowBlank="1" showInputMessage="1" showErrorMessage="1" prompt="Title of this worksheet is in cell B2. Next instruction is in cell A4." sqref="A2" xr:uid="{B4FABB03-3192-4386-8C0C-14BCEBFC58A9}"/>
    <dataValidation allowBlank="1" showInputMessage="1" showErrorMessage="1" prompt="Projected Monthly Income label is in cell at right. Enter Income 1 in cell C5 and Extra Income in C6 to calculate Total monthly income in C7. Next instruction is in cell A7." sqref="A4" xr:uid="{37ECE25A-D750-4901-9936-FA0425D6DFC1}"/>
    <dataValidation allowBlank="1" showInputMessage="1" showErrorMessage="1" prompt="Projected Balance is auto calculated in cell H4, Actual Balance in H6, and Difference in H8. Next instruction is in cell A9." sqref="A7" xr:uid="{30295BAD-27FA-449C-8A78-ECFC2ACE1A2B}"/>
    <dataValidation allowBlank="1" showInputMessage="1" showErrorMessage="1" prompt="Actual Monthly Income label is in cell at right. Enter Income 1 in cell C10 and Extra Income in C11 to calculate Total monthly income in C12. Next instruction is in cell A15." sqref="A9" xr:uid="{23FC07BB-1058-4403-A6BB-F2E3DAB6391D}"/>
    <dataValidation allowBlank="1" showInputMessage="1" showErrorMessage="1" prompt="Enter details in Housing table starting in cell at right and in Entertainment table starting in cell G15. Next instruction is in cell A29." sqref="A15" xr:uid="{DCC6E90E-6B90-466F-863D-46F7DA3C4296}"/>
    <dataValidation allowBlank="1" showInputMessage="1" showErrorMessage="1" prompt="Enter details in Transportation table starting in cell at right and in Loans table starting in cell G29. Next instruction is in cell A40." sqref="A29" xr:uid="{AFC8D67D-8805-4E04-8494-156CF7945383}"/>
    <dataValidation allowBlank="1" showInputMessage="1" showErrorMessage="1" prompt="Enter details in Insurance table starting in cell at right and in Taxes table starting in cell G40. Next instruction is in cell A48." sqref="A40" xr:uid="{34699D58-6783-4DA8-AD00-EB6D5B4F4886}"/>
    <dataValidation allowBlank="1" showInputMessage="1" showErrorMessage="1" prompt="Enter details in Food table starting in cell at right and in Savings table starting in cell G48. Next instruction is in cell A55." sqref="A48" xr:uid="{E10C94B7-CAAB-4591-99E4-5A50789CA061}"/>
    <dataValidation allowBlank="1" showInputMessage="1" showErrorMessage="1" prompt="Enter details in Personal Care table starting in cell at right and in Legal table starting in cell G64. Next instruction is in cell A73." sqref="A64" xr:uid="{4D40684C-D56F-4273-B2CC-5C8947747B1A}"/>
    <dataValidation allowBlank="1" showInputMessage="1" showErrorMessage="1" prompt="Total Projected Cost is auto calculated in cell J73, Total Actual Cost in J75, and Total Difference in J77." sqref="A73" xr:uid="{7663E59F-1158-4833-8ADA-EE341AD75E0A}"/>
    <dataValidation allowBlank="1" showInputMessage="1" showErrorMessage="1" prompt="Enter details in Pets table starting in cell at right and in Gifts table starting in cell G55. Next instruction is in cell A64." sqref="A55" xr:uid="{2288A180-A788-4190-A6AF-985B4E7FF023}"/>
  </dataValidations>
  <printOptions horizontalCentered="1"/>
  <pageMargins left="0.4" right="0.4" top="0.4" bottom="0.4" header="0.3" footer="0.5"/>
  <pageSetup scale="54" fitToHeight="0" orientation="portrait" r:id="rId1"/>
  <headerFooter differentFirst="1">
    <oddFooter>Page &amp;P of &amp;N</oddFooter>
  </headerFooter>
  <ignoredErrors>
    <ignoredError sqref="J16:J20 E30:E33 J30:J33 J41:J44 E41:E44 E49:E51 J49:J51 J56:J58 J65:J67 J73:J76 E65:E70 E56:E58" emptyCellReference="1"/>
  </ignoredErrors>
  <drawing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7" ma:contentTypeDescription="Create a new document." ma:contentTypeScope="" ma:versionID="c6f9a84f66a9c8b9a21755b9ffafb945">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27df39e3e7036dff54f89ddd5805ce72"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C1766A65-F7C1-4A05-AEB7-FE8822B53FAC}">
  <ds:schemaRefs>
    <ds:schemaRef ds:uri="http://schemas.microsoft.com/sharepoint/v3/contenttype/forms"/>
  </ds:schemaRefs>
</ds:datastoreItem>
</file>

<file path=customXml/itemProps2.xml><?xml version="1.0" encoding="utf-8"?>
<ds:datastoreItem xmlns:ds="http://schemas.openxmlformats.org/officeDocument/2006/customXml" ds:itemID="{2A0798E9-19EF-47BB-B28E-84199D1A56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AC7FD9-EBCF-4CC4-BE1C-34B80F7E8353}">
  <ds:schemaRefs>
    <ds:schemaRef ds:uri="http://schemas.microsoft.com/office/2006/documentManagement/types"/>
    <ds:schemaRef ds:uri="http://schemas.openxmlformats.org/package/2006/metadata/core-properties"/>
    <ds:schemaRef ds:uri="http://purl.org/dc/elements/1.1/"/>
    <ds:schemaRef ds:uri="http://schemas.microsoft.com/sharepoint/v3"/>
    <ds:schemaRef ds:uri="http://purl.org/dc/terms/"/>
    <ds:schemaRef ds:uri="http://purl.org/dc/dcmitype/"/>
    <ds:schemaRef ds:uri="http://www.w3.org/XML/1998/namespace"/>
    <ds:schemaRef ds:uri="http://schemas.microsoft.com/office/infopath/2007/PartnerControls"/>
    <ds:schemaRef ds:uri="http://schemas.microsoft.com/office/2006/metadata/properties"/>
    <ds:schemaRef ds:uri="230e9df3-be65-4c73-a93b-d1236ebd677e"/>
    <ds:schemaRef ds:uri="16c05727-aa75-4e4a-9b5f-8a80a1165891"/>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TM33398600</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vt:lpstr>
      <vt:lpstr>Personal Monthly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Marie Obani</dc:creator>
  <cp:lastModifiedBy>Andrea Marie Obani</cp:lastModifiedBy>
  <dcterms:created xsi:type="dcterms:W3CDTF">2022-11-06T05:34:26Z</dcterms:created>
  <dcterms:modified xsi:type="dcterms:W3CDTF">2024-10-14T06:58:57Z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